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hidePivotFieldList="1" defaultThemeVersion="166925"/>
  <mc:AlternateContent xmlns:mc="http://schemas.openxmlformats.org/markup-compatibility/2006">
    <mc:Choice Requires="x15">
      <x15ac:absPath xmlns:x15ac="http://schemas.microsoft.com/office/spreadsheetml/2010/11/ac" url="\\lewin.com\dfs\NonDocs\Project\CMS MME TA\01.05645.150.050\5 Website\Resources Posted to RIC\GSCA\"/>
    </mc:Choice>
  </mc:AlternateContent>
  <xr:revisionPtr revIDLastSave="0" documentId="13_ncr:1_{EF02BF2D-E202-4720-B596-7DEFBC2CC4EE}" xr6:coauthVersionLast="47" xr6:coauthVersionMax="47" xr10:uidLastSave="{00000000-0000-0000-0000-000000000000}"/>
  <bookViews>
    <workbookView xWindow="-120" yWindow="-120" windowWidth="29040" windowHeight="15840" xr2:uid="{63B4AE1F-45FE-4E36-A573-56D02F2B35C7}"/>
  </bookViews>
  <sheets>
    <sheet name="READ FIRST_Instructions" sheetId="14" r:id="rId1"/>
    <sheet name="Domain 1" sheetId="2" r:id="rId2"/>
    <sheet name="Domain 2" sheetId="3" r:id="rId3"/>
    <sheet name="Domain 3" sheetId="4" r:id="rId4"/>
    <sheet name="Domain 4" sheetId="5" r:id="rId5"/>
    <sheet name="Response Summary" sheetId="17" r:id="rId6"/>
    <sheet name="Sheet1" sheetId="10" state="hidden" r:id="rId7"/>
  </sheets>
  <definedNames>
    <definedName name="_Hlk158894461" localSheetId="1">'Domain 1'!#REF!</definedName>
    <definedName name="EmptyList">#REF!</definedName>
    <definedName name="Reliable">Sheet1!$A$1:$A$3</definedName>
    <definedName name="YesNo">#REF!</definedName>
    <definedName name="YesNoMenu">#REF!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17" l="1"/>
  <c r="B152" i="17"/>
  <c r="B151" i="17"/>
  <c r="B118" i="17"/>
  <c r="B117" i="17"/>
  <c r="B62" i="17" l="1"/>
  <c r="B55" i="17"/>
  <c r="B48" i="17"/>
  <c r="B13" i="17"/>
  <c r="B46" i="17"/>
  <c r="B45" i="17"/>
  <c r="B44" i="17"/>
  <c r="B41" i="17"/>
  <c r="B34" i="17"/>
  <c r="B70" i="17"/>
  <c r="B78" i="17"/>
  <c r="B85" i="17"/>
  <c r="B92" i="17"/>
  <c r="B99" i="17"/>
  <c r="B106" i="17"/>
  <c r="B113" i="17"/>
  <c r="B120" i="17"/>
  <c r="B127" i="17"/>
  <c r="B134" i="17"/>
  <c r="B141" i="17"/>
  <c r="B148" i="17"/>
  <c r="B155" i="17"/>
  <c r="B178" i="17"/>
  <c r="B171" i="17"/>
  <c r="B163" i="17"/>
  <c r="B185" i="17"/>
  <c r="B192" i="17"/>
  <c r="B199" i="17"/>
  <c r="B207" i="17"/>
  <c r="B215" i="17"/>
  <c r="B222" i="17"/>
  <c r="B229" i="17"/>
  <c r="B31" i="17"/>
  <c r="B30" i="17"/>
  <c r="B27" i="17"/>
  <c r="B236" i="17"/>
  <c r="B243" i="17"/>
  <c r="B250" i="17"/>
  <c r="B257" i="17"/>
  <c r="B264" i="17"/>
  <c r="B271" i="17"/>
  <c r="B278" i="17"/>
  <c r="B20" i="17" l="1"/>
  <c r="B8" i="17"/>
  <c r="B9" i="17" l="1"/>
  <c r="B10" i="17"/>
  <c r="B282" i="17" l="1"/>
  <c r="B283" i="17"/>
  <c r="B281" i="17"/>
  <c r="B276" i="17"/>
  <c r="B275" i="17"/>
  <c r="B274" i="17"/>
  <c r="B268" i="17"/>
  <c r="B269" i="17"/>
  <c r="B267" i="17"/>
  <c r="B261" i="17"/>
  <c r="B262" i="17"/>
  <c r="B260" i="17"/>
  <c r="B254" i="17"/>
  <c r="B255" i="17"/>
  <c r="B253" i="17"/>
  <c r="B247" i="17"/>
  <c r="B248" i="17"/>
  <c r="B246" i="17"/>
  <c r="B240" i="17"/>
  <c r="B241" i="17"/>
  <c r="B239" i="17"/>
  <c r="B233" i="17"/>
  <c r="B234" i="17"/>
  <c r="B232" i="17"/>
  <c r="B226" i="17"/>
  <c r="B227" i="17"/>
  <c r="B225" i="17"/>
  <c r="B219" i="17"/>
  <c r="B220" i="17"/>
  <c r="B218" i="17"/>
  <c r="B210" i="17"/>
  <c r="B211" i="17"/>
  <c r="B212" i="17"/>
  <c r="B167" i="17"/>
  <c r="B168" i="17"/>
  <c r="B166" i="17"/>
  <c r="B203" i="17"/>
  <c r="B204" i="17"/>
  <c r="B202" i="17"/>
  <c r="B196" i="17"/>
  <c r="B197" i="17"/>
  <c r="B195" i="17"/>
  <c r="B189" i="17"/>
  <c r="B190" i="17"/>
  <c r="B188" i="17"/>
  <c r="B182" i="17"/>
  <c r="B183" i="17"/>
  <c r="B181" i="17"/>
  <c r="B175" i="17"/>
  <c r="B176" i="17"/>
  <c r="B174" i="17"/>
  <c r="B73" i="17"/>
  <c r="B74" i="17"/>
  <c r="B75" i="17"/>
  <c r="B81" i="17"/>
  <c r="B82" i="17"/>
  <c r="B83" i="17"/>
  <c r="B88" i="17"/>
  <c r="B89" i="17"/>
  <c r="B90" i="17"/>
  <c r="B95" i="17"/>
  <c r="B96" i="17"/>
  <c r="B97" i="17"/>
  <c r="B102" i="17"/>
  <c r="B103" i="17"/>
  <c r="B104" i="17"/>
  <c r="B109" i="17"/>
  <c r="B110" i="17"/>
  <c r="B111" i="17"/>
  <c r="B116" i="17"/>
  <c r="B123" i="17"/>
  <c r="B124" i="17"/>
  <c r="B125" i="17"/>
  <c r="B130" i="17"/>
  <c r="B131" i="17"/>
  <c r="B132" i="17"/>
  <c r="B137" i="17"/>
  <c r="B138" i="17"/>
  <c r="B139" i="17"/>
  <c r="B144" i="17"/>
  <c r="B145" i="17"/>
  <c r="B146" i="17"/>
  <c r="B153" i="17"/>
  <c r="B158" i="17"/>
  <c r="B159" i="17"/>
  <c r="B160" i="17"/>
  <c r="B66" i="17"/>
  <c r="B67" i="17"/>
  <c r="B65" i="17"/>
  <c r="B59" i="17"/>
  <c r="B60" i="17"/>
  <c r="B58" i="17"/>
  <c r="B52" i="17"/>
  <c r="B53" i="17"/>
  <c r="B51" i="17"/>
  <c r="B38" i="17"/>
  <c r="B39" i="17"/>
  <c r="B37" i="17"/>
  <c r="B32" i="17"/>
  <c r="B24" i="17"/>
  <c r="B25" i="17"/>
  <c r="B23" i="17"/>
  <c r="B17" i="17"/>
  <c r="B18" i="17"/>
  <c r="B16" i="17"/>
</calcChain>
</file>

<file path=xl/sharedStrings.xml><?xml version="1.0" encoding="utf-8"?>
<sst xmlns="http://schemas.openxmlformats.org/spreadsheetml/2006/main" count="537" uniqueCount="271">
  <si>
    <t>Never or Rarely</t>
  </si>
  <si>
    <t>Almost Always or Always</t>
  </si>
  <si>
    <t>1.1.9 Are translated materials available and adequate?</t>
  </si>
  <si>
    <t>Sometimes</t>
  </si>
  <si>
    <t>1.3 Advance Care Planning</t>
  </si>
  <si>
    <t>1.4 Eliminating Medical and Institutional Bias</t>
  </si>
  <si>
    <t>1.6.4 Do providers conduct family assessments?</t>
  </si>
  <si>
    <t>1.6.5 Are providers sensitive to cultural differences when conducting physical exams?</t>
  </si>
  <si>
    <t>1.7 Appropriate Prescribing</t>
  </si>
  <si>
    <t>1.7.1 Do providers consider age-related body changes and comorbidities when prescribing?</t>
  </si>
  <si>
    <t>1.7.2 Do providers take necessary precautions to avoid ADEs?</t>
  </si>
  <si>
    <t>1.8 Caregiving</t>
  </si>
  <si>
    <t>2.1 Interdisciplinary Care Team Capacity</t>
  </si>
  <si>
    <t>2.1.4 Do all IDT members understand their individual roles and responsibilities?</t>
  </si>
  <si>
    <t>2.1.9 Are providers capable of conducting an ethnogeriatric assessment?</t>
  </si>
  <si>
    <t>2.1.10 Do providers conduct home assessments?</t>
  </si>
  <si>
    <t>2.2 Interdisciplinary Care Team Coordination</t>
  </si>
  <si>
    <t>2.2.5 Is the assessment and care plan available to those providing after-hours coverage?</t>
  </si>
  <si>
    <t>2.2.7 Does the IDT have the authority to modify the means of care delivery based on the unique context of the individual or a specific change in condition (either temporary or long-term)?</t>
  </si>
  <si>
    <t>2.4 Facility Communication, Equipment, and Physical Access</t>
  </si>
  <si>
    <t>2.5 Primary Care Capacity</t>
  </si>
  <si>
    <t>2.5.2 Does your organization assess the geriatric capacity of provider networks?</t>
  </si>
  <si>
    <t>2.5.4 Do all primary care practices have a network of accessible geriatric-competent providers for basic diagnostic tests, including x-ray and laboratory testing?</t>
  </si>
  <si>
    <t>2.6.4 Do providers monitor immunization records?</t>
  </si>
  <si>
    <t>2.7 Insurance Coverage</t>
  </si>
  <si>
    <t>2.7.2 Are providers familiar with the national coverage determination process?</t>
  </si>
  <si>
    <t>3.1 Care Planning</t>
  </si>
  <si>
    <t>3.2 Care Plan Oversight and Coordination</t>
  </si>
  <si>
    <t>3.4 Medication Management</t>
  </si>
  <si>
    <t>Almost always or always</t>
  </si>
  <si>
    <t>3.5 Care Management</t>
  </si>
  <si>
    <t>Domain 4: Referral and Community Engagement</t>
  </si>
  <si>
    <t>4.1 Network Composition and Capacity</t>
  </si>
  <si>
    <t>4.3 Self-Directed Option for HCBS</t>
  </si>
  <si>
    <t>4.4 Agency Model</t>
  </si>
  <si>
    <t>4.4.3 If they are not directly involved with the IDT, are direct care workers or their supervisors included in interactions with the IDT?</t>
  </si>
  <si>
    <t xml:space="preserve">Never or rarely </t>
  </si>
  <si>
    <t>1.2.1 Do individuals play an active role in their own assessment and care planning?</t>
  </si>
  <si>
    <t>1.5.2 Are individuals able to maintain access to existing or preferred PCAs?</t>
  </si>
  <si>
    <t>1.6.2 Do providers strive to gain the trust of the older adult?</t>
  </si>
  <si>
    <t>2.2.1 Does the IDT meet weekly to discuss relevant individual updates, new assessments, and reassessment reviews?</t>
  </si>
  <si>
    <t>2.2.2 Does the IDT ensure that each individual’s care plan is reviewed at predetermined intervals?</t>
  </si>
  <si>
    <t>2.2.9 Are additional resources or consultants available to the IDT based on the specific needs of each individual?</t>
  </si>
  <si>
    <t>2.4.5 Do individuals have access to the care and equipment they need to maximize health and independence, both in and outside the home?</t>
  </si>
  <si>
    <t>2.4.7 Do organizations modify communications for individuals with cognitive impairments?</t>
  </si>
  <si>
    <t>2.4.3 Are clinical environments accessible to older adults?</t>
  </si>
  <si>
    <t>2.4.4 Are clinical environments comfortable for older adults?</t>
  </si>
  <si>
    <t>3.1.1 Are the individual’s care goals, action steps to meet those goals, and proposed interventions to overcome identified challenges documented in the care plan?</t>
  </si>
  <si>
    <t>3.4.4 Are individuals and their caregivers trained in medication administration, if needed?</t>
  </si>
  <si>
    <t>4.3.2 Is skills training and support provided for individuals choosing the self-directed option?</t>
  </si>
  <si>
    <t>4.3.3 Is a fiscal intermediary or co-employment agency available to support the employer functions of the individual, if needed?</t>
  </si>
  <si>
    <t>4.4.1 Does the individual have a reasonable choice of providers?</t>
  </si>
  <si>
    <t>4.6 Mobility Equipment, Home Modifications, and Supplies</t>
  </si>
  <si>
    <t>4.6.1 Do individuals have access to customized equipment and equipment modifications based on their needs and goals as described in the care plan?</t>
  </si>
  <si>
    <t>4.7 Transportation Services</t>
  </si>
  <si>
    <t>4.7.4 Are transportation services available 24/7 to meet urgent needs?</t>
  </si>
  <si>
    <t>4.8 Employment Supports</t>
  </si>
  <si>
    <t>4.9 Advance Directives</t>
  </si>
  <si>
    <t>4.10 Alternate Living Arrangements</t>
  </si>
  <si>
    <t>1.1.2 Does your organization conduct at least a portion of the initial assessment and the periodic reassessments in the individual’s living environment?</t>
  </si>
  <si>
    <t>1.1.10 Are the assessment measures culturally appropriate for your population?</t>
  </si>
  <si>
    <t>1.2.2 Do staff develop a relationship with the individual, showing respect for the older adult’s preferences and for the dignity of risk?</t>
  </si>
  <si>
    <t>1.2.3 Are older adults (and their families or caregivers) involved in care planning and implementation to ensure a person-centered focus?</t>
  </si>
  <si>
    <t>1.2.4 Do staff consistently respect and accept the decisions and preferences of older adults?</t>
  </si>
  <si>
    <t>1.6 Provider Conduct</t>
  </si>
  <si>
    <t>Domain 1: Person-Centered Approach</t>
  </si>
  <si>
    <t xml:space="preserve">1.1 Assessment </t>
  </si>
  <si>
    <t>Response</t>
  </si>
  <si>
    <t>2.1.6 Are IDT staff trained to watch for and report concerning relationships at the older adult’s place of residence, such as abuse, neglect, and exploitation?</t>
  </si>
  <si>
    <t>2.1.7 Are IDT staff trained to watch for and report concerning caregiver relationships, such as abuse, neglect, and exploitation?</t>
  </si>
  <si>
    <t>2.2.10 Is the individual able to designate a family member or close friend to receive IDT-related communications?</t>
  </si>
  <si>
    <t>2.4.2 Do primary care practices and other care settings have adequate equipment (e.g., scales, exam tables, lift equipment) to provide comprehensive care for individuals with physical and cognitive impairments?</t>
  </si>
  <si>
    <t>2.5.1 Are strategies employed to broaden access to and the reach of PCPs?</t>
  </si>
  <si>
    <t>2.6.3 Do providers prescribe preventive over-the-counter medications, vitamins, or dietary supplements?</t>
  </si>
  <si>
    <t>2.7.1 Are providers aware of which preventive care services are covered under Medicare?</t>
  </si>
  <si>
    <t>3.3.2 Does the individual’s care plan include a transition plan that accounts for all anticipated significant changes (e.g., deteriorating health status)?</t>
  </si>
  <si>
    <t>3.4.3 Is the individual’s PCP informed when another practitioner orders a medication change?</t>
  </si>
  <si>
    <t>4.1.3 Does your organization have capacity to offer services not readily available in the community that are specified in the individual’s care plan?</t>
  </si>
  <si>
    <t>2.8 Pharmaceutical Assistance</t>
  </si>
  <si>
    <t>2.8.2 Do providers consider Medicare Part D drug coverage when developing treatment plans?</t>
  </si>
  <si>
    <t>2.8.3 Do providers optimize therapeutic strategies that do not rely on pharmaceuticals?</t>
  </si>
  <si>
    <t>2.9 Financial and Environmental Support for Ancillary Services</t>
  </si>
  <si>
    <t>2.9.4 Is the IDT aware of resources to assist older adults with other services, supports, and incidentals that are generally not covered by Medicare, Medicaid, and other HCBS?</t>
  </si>
  <si>
    <t>2.10 Ombudsman</t>
  </si>
  <si>
    <t>2.11 Health Insurance Portability and Accountability Act (HIPAA)</t>
  </si>
  <si>
    <t>2.11.1 Are IDT staff knowledgeable about HIPAA Title II regulations regarding individual PHI?</t>
  </si>
  <si>
    <t>2.11.2 Do IDT staff honor and facilitate the release of PHI to the individual?</t>
  </si>
  <si>
    <t xml:space="preserve">2.12 Health Information Technology </t>
  </si>
  <si>
    <t>GUIDANCE FOR COMPLETING THIS EVALUATION</t>
  </si>
  <si>
    <r>
      <t xml:space="preserve">Please refer to the </t>
    </r>
    <r>
      <rPr>
        <b/>
        <sz val="11"/>
        <color rgb="FFFF0000"/>
        <rFont val="Calibri"/>
        <family val="2"/>
        <scheme val="minor"/>
      </rPr>
      <t>GSCA User Guide</t>
    </r>
    <r>
      <rPr>
        <sz val="11"/>
        <color theme="1"/>
        <rFont val="Calibri"/>
        <family val="2"/>
        <scheme val="minor"/>
      </rPr>
      <t xml:space="preserve"> for detailed instructions for completing the questions in each tab across the bottom of your screen.</t>
    </r>
  </si>
  <si>
    <t>Response Summary</t>
  </si>
  <si>
    <t>Notes</t>
  </si>
  <si>
    <t>Score</t>
  </si>
  <si>
    <t>Percent of Items for which there is a process in place</t>
  </si>
  <si>
    <t>Established Processes are followed</t>
  </si>
  <si>
    <t>Process</t>
  </si>
  <si>
    <t>If you have a formal protocol for the item, use the dropdown to indicate the frequency with which it is implemented.</t>
  </si>
  <si>
    <t>Domain 3 (3.1-3.5)</t>
  </si>
  <si>
    <t>Domain 4 (4.1-4.10)</t>
  </si>
  <si>
    <t xml:space="preserve">1.1.1 Does your organization conduct its initial member assessment in person? </t>
  </si>
  <si>
    <t>1.1.3 Do all the core IDT members attend the individual’s initial and subsequent assessments, whether in person or virtually?</t>
  </si>
  <si>
    <t>1.1.4 Do you invite the individual to include family members, caregivers, or someone else whom they identify in the assessment process?</t>
  </si>
  <si>
    <t>1.1.5 Do you identify additional expertise necessary to meet the individual’s care needs?</t>
  </si>
  <si>
    <t>1.1.6 Is the initial assessment (and the pre-assessment screening, if applicable) comprehensive and multidimensional, incorporating all aspects of the individual’s life?</t>
  </si>
  <si>
    <t>1.1.7 Are all assessment materials accessible and appropriate for older adults of all educational levels?</t>
  </si>
  <si>
    <t>1.1.8 Are assessment tools and forms accessible to older adults with visual impairment?</t>
  </si>
  <si>
    <t>1.1.11 Does the assessment identify services or equipment to maximize the person’s independence?</t>
  </si>
  <si>
    <t>1.2 Individual Centered Practice</t>
  </si>
  <si>
    <t>1.2.5 Does the IDT periodically assess how well the individual understands their rights and protections?</t>
  </si>
  <si>
    <t>1.2.6 Can individuals, caregivers, or personal care assistants (PCAs) access health promotion information specific to the individual?</t>
  </si>
  <si>
    <t>1.2.7 Can individuals maintain existing relationships with LTSS providers?</t>
  </si>
  <si>
    <t>1.2.8 Does the care plan integrate health and wellness plan elements?</t>
  </si>
  <si>
    <t>1.3.2 Do your providers offer individuals counseling or assistance in advance care planning?</t>
  </si>
  <si>
    <t xml:space="preserve">1.3.3 Do your organization’s IDTs review all ACPs? </t>
  </si>
  <si>
    <t>1.3.4 Do your organization’s IDTs revisit ACPs at least annually with each older adult or after a significant change in health status?</t>
  </si>
  <si>
    <t>1.3.5 Do providers assess and discuss end-of-life preferences with individuals and their families?</t>
  </si>
  <si>
    <t>1.4.1 Does the IDT help individuals explore all possible options for living in the least restrictive environment of the individual’s choice?</t>
  </si>
  <si>
    <t>1.4.3 Does your organization reevaluate the individual’s current living situation before planning a permanent transition to a greater level of care?</t>
  </si>
  <si>
    <t>1.4.4 Does your organization formally review potential ethical conflicts to ensure the individual’s autonomy and self-determination?</t>
  </si>
  <si>
    <t>1.5 Personal Care Assistance</t>
  </si>
  <si>
    <t>1.5.1 Does your organization give individuals a choice between an agency model and a self-directed model for their PCAs?</t>
  </si>
  <si>
    <t>1.5.3 Do IDT staff regularly consult individuals about their options to share protected health information (PHI) with caregivers?</t>
  </si>
  <si>
    <t>1.5.4 Are staff aware of an older adult’s backup plan to provide replacement caregiving in case of an emergency? Does staff know about resources they may leverage to assist the individual, if needed?</t>
  </si>
  <si>
    <t>1.6.1 Does your organization ensure that providers receive training in how to conduct geriatric cross-cultural interactions?</t>
  </si>
  <si>
    <t>1.6.3 Do providers use respectful and appropriate nonverbal communication?</t>
  </si>
  <si>
    <t>1.8.1 Do IDT staff ask the individual about their role as caregivers to geriatric partners, family members, friends, or neighbors?</t>
  </si>
  <si>
    <t xml:space="preserve">1.8.2 Can IDT staff assess how caregiving affects an older adults’ physical, emotional, and financial status? </t>
  </si>
  <si>
    <t>1.8.3 Are IDT staff aware of older adults in their care who have custody of children?</t>
  </si>
  <si>
    <t>1.8.4 Are IDT staff aware of resources available to grandparent caregivers?</t>
  </si>
  <si>
    <t xml:space="preserve">1.8.5 Are IDT staff aware of the individual’s informal caregiving needs? </t>
  </si>
  <si>
    <t>1.8.6 Does the IDT routinely ask whether individuals have an ongoing caregiver who accompanies the individual to medical appointments and, relatedly, does the IDT recommend involving a caregiver escort when it deems such an escort necessary?</t>
  </si>
  <si>
    <t>1.8.7 Has the IDT established a means of communication between the IDT and the identified caregiver?</t>
  </si>
  <si>
    <t>1.8.8 Does the IDT offer caregivers information or training to support their role?</t>
  </si>
  <si>
    <t>1.8.10 Are staff aware of respite care available for individuals’ informal caregivers and, relatedly, do they share such information with the individual or caregiver?</t>
  </si>
  <si>
    <t>2.1.1 Does each IDT include providers of primary care, nursing, behavioral health, geriatrics, and social work?</t>
  </si>
  <si>
    <t>2.1.2 Are IDT members experienced in providing disability-competent care?</t>
  </si>
  <si>
    <t>2.1.3 Does your organization consider the individual’s primary language, means of communicating, and ethnic or cultural competencies when it identifies and assigns specific members of the IDT?</t>
  </si>
  <si>
    <t>2.1.5 Does your organization ensure that one member of each IDT is designated as the “lead?”</t>
  </si>
  <si>
    <t>2.1.8 Can providers select an appropriate interpreter, if necessary?</t>
  </si>
  <si>
    <t>2.2.6 Are traditional services or supports substituted with alternative services that might not be considered “covered services,” when appropriate?</t>
  </si>
  <si>
    <t>2.2.8 Are staff trained in facilitating ACP and end-of-life care discussions?</t>
  </si>
  <si>
    <t>2.2.11 Is the IDT aware of what informal needs are met through the older adult’s natural supports and what formal services are provided by hired staff?</t>
  </si>
  <si>
    <t>2.3.3 Are PCPs’ schedules sufficiently flexible to provide same-day episodic care?</t>
  </si>
  <si>
    <t>2.3.4 Are intervention services for behavioral health crises available at all times?</t>
  </si>
  <si>
    <t>2.3.5 If applicable, do nonprimary care entities routinely communicate with the IDT or primary care manager to ensure adherence to treatment plans and follow up on referrals?</t>
  </si>
  <si>
    <t>2.4.1 Are primary care practices and other settings arranged for accessibility, with minimal hazards, and as a pleasant, reassuring, age-friendly environment?</t>
  </si>
  <si>
    <t>2.4.6 Do all care settings offer communication access, such as translation of written materials or language interpretation of discussions?</t>
  </si>
  <si>
    <t>2.4.8 Are office staff, in addition to clinical staff, trained in providing physical assistance to older adults, when needed?</t>
  </si>
  <si>
    <t>2.5.3 What training does your organization offer to help PCPs enhance their geriatric awareness and competencies?</t>
  </si>
  <si>
    <t>2.5.5 Does your organization have strategies in place to support primary and behavioral health care integration—as well as collaboration among providers of primary, behavioral health, and LTSS care?</t>
  </si>
  <si>
    <t>2.5.6 Do all PCPs have access to a network of medical subspecialists with experience caring for older adults?</t>
  </si>
  <si>
    <t>2.5.7 Do PCPs use care guidelines to observe secondary complications of chronic conditions or common problems associated with aging?</t>
  </si>
  <si>
    <t>2.5.8 Does your organization offer PCPs guidance on how to tailor care protocols and registries for older adults managing chronic conditions?</t>
  </si>
  <si>
    <t>2.5.9 Do PCPs follow clinical protocols for identifying and treating key secondary conditions related to functional capacity in the older adult (e.g., bowel or bladder problems, fatigue, obesity, ulcers)?</t>
  </si>
  <si>
    <t xml:space="preserve">2.5.10 Does your organization offer telemedicine or other virtual options to expand access to primary care? </t>
  </si>
  <si>
    <t>2.6.1 Are providers familiar with the U.S. Preventive Services Task Force?</t>
  </si>
  <si>
    <t>2.6.2 Do providers recommend annual physical or wellness exams that include regular screenings (e.g., osteoporosis, cancer)?</t>
  </si>
  <si>
    <t>2.7.3 Does the IDT understand the concept of dual eligibility, as well as the characteristics of older adults within the dually eligible population?</t>
  </si>
  <si>
    <t>2.7.5 Do staff know to whom they should refer dually eligible individuals for explanations of their Medicare and Medicaid coverage?</t>
  </si>
  <si>
    <t>2.8.1 Do providers understand what pharmaceutical assistance is available under Medicare and Medicaid?</t>
  </si>
  <si>
    <t>2.8.4 Does the provider know of additional financial assistance from pharmaceutical companies?</t>
  </si>
  <si>
    <t>2.9.2 Is the IDT aware of resources and points of contact to assist older adults with housing and utilities?</t>
  </si>
  <si>
    <t>2.9.3 Is the IDT aware of resources to assist individuals with meals or nutritional supplements?</t>
  </si>
  <si>
    <t>2.9.5 Is the IDT aware of condition-specific resources that might assist older adults and their caregivers to meet their financial needs?</t>
  </si>
  <si>
    <t>2.12.1 Is all information (e.g., medical, social, medications, financial) for each individual documented, maintained, and updated within the paper or electronic health record (EHR)?</t>
  </si>
  <si>
    <t>2.12.2 If your organization maintains EHRs, are they interoperable with EHRs of key providers involved in the individual’s care?</t>
  </si>
  <si>
    <t>2.12.3 Does an IDT member or support person specifically manage, update, and disseminate each individual’s information to appropriate providers as discussed with and approved by the individual themself?</t>
  </si>
  <si>
    <t>2.12.7 Does the IDT routinely review use data in the health record to identify areas for clinical intervention and QI?</t>
  </si>
  <si>
    <t>3.1.3 Do IDT members take steps to ensure that individuals understand and feel empowered to accept, negotiate, or modify changes made to their care plan?</t>
  </si>
  <si>
    <t>3.1.4 Do individuals and all members of the IDT have full access (either electronically or on paper) to the initial care plan and any subsequent changes or updates to it?</t>
  </si>
  <si>
    <t>3.3 Care Transitions</t>
  </si>
  <si>
    <t>3.3.4 Does a significant change in the individual’s functional capacity trigger discussion about potentially establishing a care transition plan?</t>
  </si>
  <si>
    <t>3.3.5 Does the IDT collaborate with and provide resources to caregivers to assist with transitions?</t>
  </si>
  <si>
    <t>3.4.1 Are all medications reviewed at assessment, reassessment, transitions, and when a significant change occurs in the older adult’s condition?</t>
  </si>
  <si>
    <t>3.4.2 Do IDTs confer with pharmacists to assess and address polypharmacy or inappropriate prescribing?</t>
  </si>
  <si>
    <t>3.4.5 Do IDT members routinely review an individual’s medications?</t>
  </si>
  <si>
    <t xml:space="preserve">3.5.1 Does your organization have a process to determine an individual’s initial level of care management needs? </t>
  </si>
  <si>
    <t>3.5.2 Does the IDT’s assessment process for care management incorporate the individual’s expectations and preferences for determining care management support?</t>
  </si>
  <si>
    <t>3.5.3 Does the IDT discuss the individual’s care management expectations during all reassessments and confirm that the individual is receiving the appropriate level and nature of care management services in a timely fashion?</t>
  </si>
  <si>
    <t xml:space="preserve">3.5.4 Does the IDT ask the individual how often they would like the IDT to contact them? </t>
  </si>
  <si>
    <t>3.5.5 Does the IDT advise individuals on when and how to obtain care management support?</t>
  </si>
  <si>
    <t>3.1.2 Does the care plan contain specific documentation of what formal (paid) and informal (unpaid) care and supports the individual needs, as well as what care and support services the individual is receiving?</t>
  </si>
  <si>
    <t>4.1.1 Does your organization identify the individual’s HCBS needs as a part of the assessment and care planning process?</t>
  </si>
  <si>
    <t xml:space="preserve">4.1.2 Does your organization have network capacity to ensure that individuals have access to the full range of needed LTSS (e.g., adequate referral networks, partnerships with CBOs)? </t>
  </si>
  <si>
    <t>4.1.4 Does your organization have a mechanism to track health care services that individuals obtain from external specialists, hospitals, or other nonprimary care service delivery infrastructure?</t>
  </si>
  <si>
    <t>4.2.2 Is the IDT familiar with the functional capabilities a person needs to live independently with HCBS?</t>
  </si>
  <si>
    <t>4.3.1 Does the self-directed option allow individuals to be responsible for hiring, discharging, training, and supervising community-based support workers?</t>
  </si>
  <si>
    <t>4.4.2 Does the home health care agency assume responsibility for orientation, training, and ongoing supervision of an individual’s direct care workers?</t>
  </si>
  <si>
    <t>4.5.1 Does your organization develop a specified transition plan before implementing any changes in the individual’s PCA service or model of care?</t>
  </si>
  <si>
    <t>4.5.2 Is the individual’s care plan available to the PCA (and other caregivers, as appropriate) to direct day-to-day personal care service delivery?</t>
  </si>
  <si>
    <t>4.5.3 Are home-based PCAs trained to deliver services and supports based on the individual’s specific care plans?</t>
  </si>
  <si>
    <t>4.5.4 Does your organization provide training materials for both individuals and their informal caregivers?</t>
  </si>
  <si>
    <t>4.6.2 Is an adequate network of equipment providers available to ensure choice and timely access to services?</t>
  </si>
  <si>
    <t>4.6.3 Are repair requests for durable medical equipment addressed in a timely manner so as not to disrupt or limit the individual’s daily functioning?</t>
  </si>
  <si>
    <t>4.6.4 Are backup options in place for all essential equipment and supplies?</t>
  </si>
  <si>
    <t>4.7.1 Did the IDT’s initial assessment identify specific transportation requirements for the individual?</t>
  </si>
  <si>
    <t>4.7.2 Are a range of transportation services available to individuals?</t>
  </si>
  <si>
    <t>4.7.5 Does your organization have clear policies regarding transportation assistance to health care appointments?</t>
  </si>
  <si>
    <t>4.7.6 Does your organization monitor transportation providers to ensure that their services are safe, dependable, and accessible?</t>
  </si>
  <si>
    <t>4.9.2 Does the IDT know how to assess when to institute a living will, a durable power of attorney for health care, or a durable power of attorney for mental health care?</t>
  </si>
  <si>
    <t>4.7.3 Is transportation scheduling support available for individuals?</t>
  </si>
  <si>
    <t>Yes</t>
  </si>
  <si>
    <t>No</t>
  </si>
  <si>
    <t>Select 'yes' if your organization has a formal process for enacting each item. Where the "process" framework is not applicable, indicate yes or no as appropriate (1.1 - 1.8).</t>
  </si>
  <si>
    <t>Select 'yes' if your organization has a formal process for enacting each item. Where the "process" framework is not applicable, indicate yes or no as appropriate (4.1 - 4.10)</t>
  </si>
  <si>
    <t>Select 'yes' if your organization has a formal process for enacting each item. Where the "process" framework is not applicable, indicate yes or no as appropriate (3.1 - 3.5)</t>
  </si>
  <si>
    <t>Select 'yes' if your organization has a formal process for enacting each item. Where the "process" framework is not applicable, indicate yes or no as appropriate (2.1 - 2.12)</t>
  </si>
  <si>
    <t>N/A</t>
  </si>
  <si>
    <t>1.3.1 Do your providers routinely ask individuals to consider advance care planning?</t>
  </si>
  <si>
    <t>1.8.11 Does your patient population exhibit traits (e.g., rurality) that inform how you support caregivers?</t>
  </si>
  <si>
    <t>Domain 2: Interdisciplinary Care Team Capacity and Organization Infrastructure</t>
  </si>
  <si>
    <r>
      <t>2.2.3 If an individual maintains a relationship with an external care provider (i.e., a provider outside the IDT), is a staff member designated as the point</t>
    </r>
    <r>
      <rPr>
        <strike/>
        <sz val="11"/>
        <rFont val="Calibri"/>
        <family val="2"/>
        <scheme val="minor"/>
      </rPr>
      <t>-</t>
    </r>
    <r>
      <rPr>
        <sz val="11"/>
        <rFont val="Calibri"/>
        <family val="2"/>
        <scheme val="minor"/>
      </rPr>
      <t>of-contact</t>
    </r>
    <r>
      <rPr>
        <strike/>
        <sz val="11"/>
        <rFont val="Calibri"/>
        <family val="2"/>
        <scheme val="minor"/>
      </rPr>
      <t xml:space="preserve"> </t>
    </r>
    <r>
      <rPr>
        <sz val="11"/>
        <rFont val="Calibri"/>
        <family val="2"/>
        <scheme val="minor"/>
      </rPr>
      <t>for the external provider?</t>
    </r>
  </si>
  <si>
    <t>2.2.4 Is the IDT able to meet, either in person or virtually, within 24-48 hours if the individual’s needs or situation changes?</t>
  </si>
  <si>
    <t>2.3.1 Are PCPs readily available for timely diagnosis and treatment?</t>
  </si>
  <si>
    <t>2.3.2 Are PCPs available to provide care in the community (e.g., clinic, place of residence)?</t>
  </si>
  <si>
    <t>2.3 Care Availability</t>
  </si>
  <si>
    <t>2.6 Preventive Care</t>
  </si>
  <si>
    <t>2.9.1 Is the IDT aware of resources or resource points of contact to assist individuals with transportation that is not medically related?</t>
  </si>
  <si>
    <t>2.10.1 Does the IDT help individuals connect with ombudsmen to resolve payer, provider, or LTC facility problems?</t>
  </si>
  <si>
    <t>2.12.6 Does your organization document informal caregivers in the medical record?</t>
  </si>
  <si>
    <r>
      <t xml:space="preserve">2.12.4 Does </t>
    </r>
    <r>
      <rPr>
        <sz val="11"/>
        <rFont val="Calibri"/>
        <family val="2"/>
        <scheme val="minor"/>
      </rPr>
      <t xml:space="preserve">your organization have </t>
    </r>
    <r>
      <rPr>
        <sz val="11"/>
        <color theme="1"/>
        <rFont val="Calibri"/>
        <family val="2"/>
        <scheme val="minor"/>
      </rPr>
      <t>a means to quickly access, communicate, and disseminate key individual information, especially for anyone providing after-hours coverage?</t>
    </r>
  </si>
  <si>
    <t>2.12.8 Does your organization routinely provide relevant clinical and use data to external providers to identify opportunities for improvement?</t>
  </si>
  <si>
    <t>Domain 3: Care Management and Care Planning</t>
  </si>
  <si>
    <t>4.2 Home and Community-Based Services (HCBS)</t>
  </si>
  <si>
    <t>4.5 Personal Care Assistants</t>
  </si>
  <si>
    <t>1.4.2 Does your organization conduct ongoing inventory scans of all available community supports and service providers in the area that they can share with the individual?</t>
  </si>
  <si>
    <t xml:space="preserve">1.4.5 Does your organization provide general training on and assess staff knowledge of age-friendly or geriatric-competent care? </t>
  </si>
  <si>
    <t xml:space="preserve">1.4.6 Does your organization offer specific staff training on cultural competence or implicit bias? </t>
  </si>
  <si>
    <t>2.1.11 Does your organization have adequate capacity to continuously evaluate staff needs and then train and educate staff accordingly?</t>
  </si>
  <si>
    <t>3.1.5 Does your organization account for social risk factors when developing the individual’s care plan?</t>
  </si>
  <si>
    <t>3.2.2 Does your organization provide the IDT with clear criteria to determine when a change in an individual’s health, condition, or caregiver status requires care plan revisions?</t>
  </si>
  <si>
    <t>3.2.3 Does your organization provide timely reminders or prompts to IDT members that can help guide their work with each person and improve the individual’s engagement with care plan goals?</t>
  </si>
  <si>
    <t>3.3.1 Does your organization have explicit protocols to assist IDT members in managing care transitions?</t>
  </si>
  <si>
    <t>3.3.3 Does your organization assign the individual an IDT member to take responsibility for ensuring successful care transitions and timely follow-up?</t>
  </si>
  <si>
    <t xml:space="preserve">4.2.1 Does your organization offer information and resources about HCBS in the community?  </t>
  </si>
  <si>
    <t>4.10.1 Does your organization offer information and resources about living with a family member or with a friend or friends?</t>
  </si>
  <si>
    <t>4.10.2 Does your organization offer information and resources regarding board and care homes or adult foster homes?</t>
  </si>
  <si>
    <t>4.10.3 Does your organization offer information and resources about congregate housing facilities or refer the individual to someone who can assist them with this living option?</t>
  </si>
  <si>
    <t>4.10.4 Does your organization offer information and resources about assisted living facilities and residential facilities?</t>
  </si>
  <si>
    <t>4.10.5 Does your organization offer information and resources about residential treatment centers?</t>
  </si>
  <si>
    <t>4.10.6 Does your organization offer information and resources about State Veterans Homes?</t>
  </si>
  <si>
    <t>4.10.7 Does your organization offer information and resources about nursing homes?</t>
  </si>
  <si>
    <t xml:space="preserve">Use this field for your own notes while completing the evaluation. </t>
  </si>
  <si>
    <t>DOMAIN 1 (1.1-1.8)</t>
  </si>
  <si>
    <t>DOMAIN 2 (2.1 - 2.12)</t>
  </si>
  <si>
    <t>Domain 2 Summary Score</t>
  </si>
  <si>
    <t>Domain 1 Summary Score</t>
  </si>
  <si>
    <r>
      <t xml:space="preserve">Percent of </t>
    </r>
    <r>
      <rPr>
        <b/>
        <i/>
        <sz val="12"/>
        <rFont val="Calibri"/>
        <family val="2"/>
        <scheme val="minor"/>
      </rPr>
      <t xml:space="preserve">all Domain 2 </t>
    </r>
    <r>
      <rPr>
        <i/>
        <sz val="12"/>
        <rFont val="Calibri"/>
        <family val="2"/>
        <scheme val="minor"/>
      </rPr>
      <t>Items for which a process is in place</t>
    </r>
  </si>
  <si>
    <r>
      <t xml:space="preserve">Percent of </t>
    </r>
    <r>
      <rPr>
        <b/>
        <i/>
        <sz val="12"/>
        <rFont val="Calibri"/>
        <family val="2"/>
        <scheme val="minor"/>
      </rPr>
      <t xml:space="preserve">all Domain 1 items </t>
    </r>
    <r>
      <rPr>
        <i/>
        <sz val="12"/>
        <rFont val="Calibri"/>
        <family val="2"/>
        <scheme val="minor"/>
      </rPr>
      <t>for which a process is in place</t>
    </r>
  </si>
  <si>
    <t>Domain 3 Summary Score</t>
  </si>
  <si>
    <r>
      <rPr>
        <b/>
        <i/>
        <sz val="12"/>
        <color theme="1"/>
        <rFont val="Calibri"/>
        <family val="2"/>
        <scheme val="minor"/>
      </rPr>
      <t xml:space="preserve">Across Domain 3, </t>
    </r>
    <r>
      <rPr>
        <i/>
        <sz val="12"/>
        <color theme="1"/>
        <rFont val="Calibri"/>
        <family val="2"/>
        <scheme val="minor"/>
      </rPr>
      <t>Established Processes are followed</t>
    </r>
  </si>
  <si>
    <r>
      <rPr>
        <b/>
        <i/>
        <sz val="12"/>
        <color theme="1"/>
        <rFont val="Calibri"/>
        <family val="2"/>
        <scheme val="minor"/>
      </rPr>
      <t xml:space="preserve">Across Domain 2, </t>
    </r>
    <r>
      <rPr>
        <i/>
        <sz val="12"/>
        <color theme="1"/>
        <rFont val="Calibri"/>
        <family val="2"/>
        <scheme val="minor"/>
      </rPr>
      <t>Established Processes are followed</t>
    </r>
  </si>
  <si>
    <r>
      <t xml:space="preserve">Percent of </t>
    </r>
    <r>
      <rPr>
        <b/>
        <i/>
        <sz val="12"/>
        <rFont val="Calibri"/>
        <family val="2"/>
        <scheme val="minor"/>
      </rPr>
      <t xml:space="preserve">all Domain 4 items </t>
    </r>
    <r>
      <rPr>
        <i/>
        <sz val="12"/>
        <rFont val="Calibri"/>
        <family val="2"/>
        <scheme val="minor"/>
      </rPr>
      <t>for which a process is in place</t>
    </r>
  </si>
  <si>
    <r>
      <rPr>
        <b/>
        <i/>
        <sz val="12"/>
        <color theme="1"/>
        <rFont val="Calibri"/>
        <family val="2"/>
        <scheme val="minor"/>
      </rPr>
      <t xml:space="preserve">Across Domain 4, </t>
    </r>
    <r>
      <rPr>
        <i/>
        <sz val="12"/>
        <color theme="1"/>
        <rFont val="Calibri"/>
        <family val="2"/>
        <scheme val="minor"/>
      </rPr>
      <t>Established Processes are followed</t>
    </r>
  </si>
  <si>
    <r>
      <t xml:space="preserve">Percent of </t>
    </r>
    <r>
      <rPr>
        <b/>
        <i/>
        <sz val="12"/>
        <rFont val="Calibri"/>
        <family val="2"/>
        <scheme val="minor"/>
      </rPr>
      <t xml:space="preserve">all Domain 3 items </t>
    </r>
    <r>
      <rPr>
        <i/>
        <sz val="12"/>
        <rFont val="Calibri"/>
        <family val="2"/>
        <scheme val="minor"/>
      </rPr>
      <t>for which a process is in place</t>
    </r>
  </si>
  <si>
    <r>
      <t xml:space="preserve">1.7.3 Are providers familiar with the most current </t>
    </r>
    <r>
      <rPr>
        <i/>
        <sz val="11"/>
        <color theme="1"/>
        <rFont val="Calibri"/>
        <family val="2"/>
        <scheme val="minor"/>
      </rPr>
      <t>Beers Criteria for Potentially Inappropriate Medication Use in Older Adults</t>
    </r>
    <r>
      <rPr>
        <sz val="11"/>
        <color theme="1"/>
        <rFont val="Calibri"/>
        <family val="2"/>
        <scheme val="minor"/>
      </rPr>
      <t>?</t>
    </r>
  </si>
  <si>
    <t xml:space="preserve">This Geriatric Services Capacity Assessment (GSCA) Tool is a self-assessment protocol designed to offer a candid analysis of the current practices and processes within your organization that support geriatric services. The scoring tool will help organizations understand how their current practices and processes map to the different aspects of geriatric care. The tool will also help you to identify possible next steps to increase your geriatric capacity. 
Before you get started:
    A. Collect data on demographics, service utilization, and other characteristics of your current population (whom you serve, what you deliver, and how often). Your organization may find these data through a variety of sources, such as individuals’ electronic health records, claims data, conversations with individuals and providers, and other sources.
    B. Gather information on current clinical, operational, and cultural practices and processes (your organization’s infrastructure).
    C. Decide whether you want to assess processes related to one particular approach or all approaches. 
    D. Collect information about how existing services are paid for (e.g., Medicare and Medicaid reimbursement, commercial insurance, grants) and where there may be flexibility to add or change services your organization provides.
When you are ready to begin completing the assessment:
    1. Select a group of leaders and staff who collectively have expertise on all levels of your organization (e.g., finances, operations, clinical processes, leadership practices, staff practices) to complete the self-assessment. 
                    a. The time needed to complete the assessment will vary depending on how many sections are completed. It could take between 90 minutes for a more cursory review or a full day or more for in-depth analysis and conversations. 
                    b. You may ask colleagues to complete specific sections of the assessment, or you may ask a few individuals to complete as much of the assessment as possible. 
                    Note: Staff members who may help complete the assessment include senior leadership, office/program managers, referral coordinators, behavioral health providers, nurses, and any staff providing care (if applicable).
   2. Each sheet includes section-specific directions for completing the evaluation. For all sections except the first, see the 'Responses Summary' tab for details regarding progress toward integration and resources to support your organization moving forward.  </t>
  </si>
  <si>
    <t>2.12.5 Can an individual access all components of their health record?</t>
  </si>
  <si>
    <t xml:space="preserve">These "scores" should indicate to your organization where it has geriatric competence, and areas where there is room for improvement. After you complete the self-assessment, we suggest setting up time to debrief with key leaders and identify your goals and next steps. Organizations have found that including comments and notes while answering questions helps to identify opportunities for further discussion in the organization. In addition to answering the questions outlined in the GSCA Tool, we encourage you to take notes in the column provided. </t>
  </si>
  <si>
    <t>Never or rarely</t>
  </si>
  <si>
    <r>
      <rPr>
        <b/>
        <i/>
        <sz val="12"/>
        <color theme="1"/>
        <rFont val="Calibri"/>
        <family val="2"/>
        <scheme val="minor"/>
      </rPr>
      <t>Across Domain 1</t>
    </r>
    <r>
      <rPr>
        <i/>
        <sz val="12"/>
        <color theme="1"/>
        <rFont val="Calibri"/>
        <family val="2"/>
        <scheme val="minor"/>
      </rPr>
      <t>, Established Processes are followed</t>
    </r>
  </si>
  <si>
    <t>Domain 4 Summary Score</t>
  </si>
  <si>
    <t>4.8.1 Does your organization help individuals access employment services and supports, if desired?</t>
  </si>
  <si>
    <t>1.8.9 Does the IDT regularly ask caregivers to complete a caregiver assessment (e.g., Zarit Burden Interview)?</t>
  </si>
  <si>
    <t>2.7.4 Are staff in your organization generally knowledgeable about the different types of Medicare delivery options (i.e., MAPDs vs. Medicare fee-for-service), and the various eligibility categories for dual Medicare-Medicaid enrollees in your state?</t>
  </si>
  <si>
    <t>2.7.6 Are staff in your organization generally knowledgeable of MAPD and Medicaid supplemental benefits available to older adults in your state?</t>
  </si>
  <si>
    <t>2.7.7 Do the providers in your organization understand how to work with the MCO to facilitate optimal care and services for older adults?</t>
  </si>
  <si>
    <t>2.7.8 Is the provider aware of incentives available from managed care companies for their members?</t>
  </si>
  <si>
    <t>3.2.1 Does your organization have a mechanism to alert IDT members when a change occurs in an individual’s health status or care needs that affect the care plan (e.g., sharing admission, discharge, and transition—or ADT—information)?</t>
  </si>
  <si>
    <t>4.9.1 Do IDT staff know who to contact or to whom they can refer an older adult for assistance with a living will, a durable power of attorney for health care, or a durable power of attorney for mental health care?</t>
  </si>
  <si>
    <t>4.9.3 Does your organization require that all completed advance directives be documented in the individual’s health record for access by all providers, including those providing after-hours care?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</si>
</sst>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1"/>
      <color theme="1"/>
      <name val="Calibri"/>
      <family val="2"/>
      <scheme val="minor"/>
    </font>
    <font>
      <sz val="11"/>
      <color rgb="FF000000"/>
      <name val="Calibri"/>
      <family val="2"/>
      <scheme val="minor"/>
    </font>
    <font>
      <b/>
      <sz val="11"/>
      <color rgb="FF000000"/>
      <name val="Calibri"/>
      <family val="2"/>
      <scheme val="minor"/>
    </font>
    <font>
      <sz val="11"/>
      <color theme="1"/>
      <name val="Calibri"/>
      <family val="2"/>
      <scheme val="minor"/>
    </font>
    <font>
      <sz val="11"/>
      <color rgb="FFFF0000"/>
      <name val="Calibri"/>
      <family val="2"/>
      <scheme val="minor"/>
    </font>
    <font>
      <sz val="11"/>
      <name val="Calibri"/>
      <family val="2"/>
      <scheme val="minor"/>
    </font>
    <font>
      <b/>
      <sz val="15"/>
      <color theme="3"/>
      <name val="Calibri"/>
      <family val="2"/>
      <scheme val="minor"/>
    </font>
    <font>
      <b/>
      <sz val="11"/>
      <color rgb="FFFF0000"/>
      <name val="Calibri"/>
      <family val="2"/>
      <scheme val="minor"/>
    </font>
    <font>
      <b/>
      <sz val="15"/>
      <name val="Calibri"/>
      <family val="2"/>
      <scheme val="minor"/>
    </font>
    <font>
      <strike/>
      <sz val="11"/>
      <name val="Calibri"/>
      <family val="2"/>
      <scheme val="minor"/>
    </font>
    <font>
      <i/>
      <sz val="11"/>
      <color theme="1"/>
      <name val="Calibri"/>
      <family val="2"/>
      <scheme val="minor"/>
    </font>
    <font>
      <b/>
      <i/>
      <sz val="12"/>
      <color rgb="FFFF0000"/>
      <name val="Calibri"/>
      <family val="2"/>
      <scheme val="minor"/>
    </font>
    <font>
      <i/>
      <sz val="12"/>
      <name val="Calibri"/>
      <family val="2"/>
      <scheme val="minor"/>
    </font>
    <font>
      <b/>
      <i/>
      <sz val="12"/>
      <name val="Calibri"/>
      <family val="2"/>
      <scheme val="minor"/>
    </font>
    <font>
      <i/>
      <sz val="12"/>
      <color rgb="FFFF0000"/>
      <name val="Calibri"/>
      <family val="2"/>
      <scheme val="minor"/>
    </font>
    <font>
      <i/>
      <sz val="12"/>
      <color theme="1"/>
      <name val="Calibri"/>
      <family val="2"/>
      <scheme val="minor"/>
    </font>
    <font>
      <b/>
      <i/>
      <sz val="12"/>
      <color theme="1"/>
      <name val="Calibri"/>
      <family val="2"/>
      <scheme val="minor"/>
    </font>
    <font>
      <b/>
      <sz val="12"/>
      <color theme="0"/>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2" tint="-9.9978637043366805E-2"/>
        <bgColor indexed="64"/>
      </patternFill>
    </fill>
    <fill>
      <patternFill patternType="solid">
        <fgColor rgb="FFD9E1F2"/>
        <bgColor theme="4" tint="0.79998168889431442"/>
      </patternFill>
    </fill>
    <fill>
      <patternFill patternType="solid">
        <fgColor rgb="FFD9E1F2"/>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59999389629810485"/>
        <bgColor theme="4" tint="0.79998168889431442"/>
      </patternFill>
    </fill>
    <fill>
      <patternFill patternType="solid">
        <fgColor theme="2"/>
        <bgColor indexed="64"/>
      </patternFill>
    </fill>
    <fill>
      <patternFill patternType="solid">
        <fgColor theme="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bottom style="thick">
        <color theme="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theme="0"/>
      </right>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s>
  <cellStyleXfs count="5">
    <xf numFmtId="0" fontId="0" fillId="0" borderId="0"/>
    <xf numFmtId="9" fontId="4" fillId="0" borderId="0" applyFont="0" applyFill="0" applyBorder="0" applyAlignment="0" applyProtection="0"/>
    <xf numFmtId="0" fontId="7" fillId="0" borderId="5" applyNumberFormat="0" applyFill="0" applyAlignment="0" applyProtection="0"/>
    <xf numFmtId="0" fontId="18" fillId="11" borderId="0" applyNumberFormat="0" applyAlignment="0" applyProtection="0"/>
    <xf numFmtId="0" fontId="1" fillId="0" borderId="2" applyNumberFormat="0" applyFill="0" applyAlignment="0" applyProtection="0"/>
  </cellStyleXfs>
  <cellXfs count="73">
    <xf numFmtId="0" fontId="0" fillId="0" borderId="0" xfId="0"/>
    <xf numFmtId="0" fontId="1" fillId="2" borderId="2" xfId="0" applyFont="1" applyFill="1" applyBorder="1" applyAlignment="1">
      <alignment vertical="top" wrapText="1"/>
    </xf>
    <xf numFmtId="0" fontId="0" fillId="0" borderId="0" xfId="0" applyAlignment="1">
      <alignment vertical="top"/>
    </xf>
    <xf numFmtId="0" fontId="0" fillId="0" borderId="0" xfId="0" applyAlignment="1">
      <alignment vertical="top" wrapText="1"/>
    </xf>
    <xf numFmtId="0" fontId="0" fillId="0" borderId="1" xfId="0" applyBorder="1" applyAlignment="1">
      <alignment vertical="top" wrapText="1"/>
    </xf>
    <xf numFmtId="0" fontId="0" fillId="0" borderId="1" xfId="0" applyBorder="1"/>
    <xf numFmtId="0" fontId="3" fillId="0" borderId="0" xfId="0" applyFont="1" applyAlignment="1">
      <alignment horizontal="left" vertical="center" wrapText="1"/>
    </xf>
    <xf numFmtId="0" fontId="2" fillId="0" borderId="0" xfId="0" applyFont="1" applyAlignment="1">
      <alignment vertical="top" wrapText="1"/>
    </xf>
    <xf numFmtId="0" fontId="2" fillId="0" borderId="0" xfId="0" applyFont="1" applyAlignment="1">
      <alignment horizontal="left" vertical="top" wrapText="1"/>
    </xf>
    <xf numFmtId="0" fontId="5" fillId="0" borderId="0" xfId="0" applyFont="1"/>
    <xf numFmtId="0" fontId="1" fillId="2" borderId="1" xfId="0" applyFont="1" applyFill="1" applyBorder="1" applyAlignment="1">
      <alignment vertical="top" wrapText="1"/>
    </xf>
    <xf numFmtId="0" fontId="0" fillId="0" borderId="0" xfId="0" applyAlignment="1">
      <alignment wrapText="1"/>
    </xf>
    <xf numFmtId="0" fontId="0" fillId="0" borderId="1" xfId="0" applyBorder="1" applyAlignment="1">
      <alignment wrapText="1"/>
    </xf>
    <xf numFmtId="0" fontId="0" fillId="0" borderId="2" xfId="0" applyBorder="1" applyAlignment="1">
      <alignment wrapText="1"/>
    </xf>
    <xf numFmtId="0" fontId="0" fillId="0" borderId="2" xfId="0" applyBorder="1" applyAlignment="1">
      <alignment vertical="top" wrapText="1"/>
    </xf>
    <xf numFmtId="0" fontId="0" fillId="0" borderId="2" xfId="0" applyBorder="1" applyAlignment="1">
      <alignment horizontal="left" wrapText="1"/>
    </xf>
    <xf numFmtId="0" fontId="0" fillId="0" borderId="1" xfId="0" applyBorder="1" applyProtection="1">
      <protection locked="0"/>
    </xf>
    <xf numFmtId="0" fontId="0" fillId="2" borderId="1" xfId="0" applyFill="1" applyBorder="1" applyAlignment="1">
      <alignment horizontal="center" vertical="top" wrapText="1"/>
    </xf>
    <xf numFmtId="0" fontId="0" fillId="0" borderId="6" xfId="0" applyBorder="1"/>
    <xf numFmtId="0" fontId="6" fillId="4" borderId="6" xfId="0" applyFont="1" applyFill="1" applyBorder="1" applyAlignment="1">
      <alignment horizontal="left" indent="1"/>
    </xf>
    <xf numFmtId="0" fontId="0" fillId="5" borderId="6" xfId="0" applyFill="1" applyBorder="1"/>
    <xf numFmtId="0" fontId="0" fillId="0" borderId="6" xfId="0" applyBorder="1" applyAlignment="1">
      <alignment horizontal="left" indent="1"/>
    </xf>
    <xf numFmtId="0" fontId="0" fillId="5" borderId="6" xfId="0" applyFill="1" applyBorder="1" applyAlignment="1">
      <alignment horizontal="left" indent="1"/>
    </xf>
    <xf numFmtId="0" fontId="0" fillId="0" borderId="7" xfId="0" applyBorder="1" applyAlignment="1">
      <alignment horizontal="left" indent="1"/>
    </xf>
    <xf numFmtId="9" fontId="0" fillId="0" borderId="0" xfId="1" applyFont="1"/>
    <xf numFmtId="0" fontId="0" fillId="2" borderId="2" xfId="0" applyFill="1" applyBorder="1" applyAlignment="1">
      <alignment horizontal="center" vertical="top" wrapText="1"/>
    </xf>
    <xf numFmtId="0" fontId="0" fillId="2" borderId="4" xfId="0" applyFill="1" applyBorder="1" applyAlignment="1">
      <alignment horizontal="center" vertical="top" wrapText="1"/>
    </xf>
    <xf numFmtId="0" fontId="1" fillId="2" borderId="4" xfId="0" applyFont="1" applyFill="1" applyBorder="1" applyAlignment="1">
      <alignment vertical="top" wrapText="1"/>
    </xf>
    <xf numFmtId="0" fontId="0" fillId="0" borderId="4" xfId="0" applyBorder="1" applyAlignment="1">
      <alignment vertical="top" wrapText="1"/>
    </xf>
    <xf numFmtId="0" fontId="6" fillId="0" borderId="2" xfId="0" applyFont="1" applyBorder="1" applyAlignment="1">
      <alignment wrapText="1"/>
    </xf>
    <xf numFmtId="0" fontId="6" fillId="6" borderId="2" xfId="0" applyFont="1" applyFill="1" applyBorder="1" applyAlignment="1">
      <alignment wrapText="1"/>
    </xf>
    <xf numFmtId="0" fontId="0" fillId="6" borderId="1" xfId="0" applyFill="1" applyBorder="1" applyAlignment="1">
      <alignment vertical="top" wrapText="1"/>
    </xf>
    <xf numFmtId="0" fontId="0" fillId="0" borderId="1" xfId="0" applyBorder="1" applyAlignment="1" applyProtection="1">
      <alignment vertical="top"/>
      <protection locked="0"/>
    </xf>
    <xf numFmtId="0" fontId="0" fillId="0" borderId="1" xfId="0" applyBorder="1" applyAlignment="1">
      <alignment vertical="top"/>
    </xf>
    <xf numFmtId="9" fontId="0" fillId="0" borderId="3" xfId="1" applyFont="1" applyBorder="1" applyAlignment="1">
      <alignment horizontal="right"/>
    </xf>
    <xf numFmtId="9" fontId="0" fillId="0" borderId="0" xfId="1" applyFont="1" applyAlignment="1">
      <alignment horizontal="right"/>
    </xf>
    <xf numFmtId="9" fontId="1" fillId="0" borderId="4" xfId="1" applyFont="1" applyBorder="1" applyAlignment="1">
      <alignment horizontal="right"/>
    </xf>
    <xf numFmtId="9" fontId="0" fillId="5" borderId="3" xfId="1" applyFont="1" applyFill="1" applyBorder="1" applyAlignment="1">
      <alignment horizontal="right"/>
    </xf>
    <xf numFmtId="9" fontId="0" fillId="0" borderId="8" xfId="1" applyFont="1" applyBorder="1" applyAlignment="1">
      <alignment horizontal="right"/>
    </xf>
    <xf numFmtId="0" fontId="0" fillId="6" borderId="0" xfId="0" applyFill="1"/>
    <xf numFmtId="9" fontId="0" fillId="6" borderId="0" xfId="1" applyFont="1" applyFill="1" applyAlignment="1">
      <alignment horizontal="right"/>
    </xf>
    <xf numFmtId="0" fontId="12" fillId="10" borderId="2" xfId="0" applyFont="1" applyFill="1" applyBorder="1"/>
    <xf numFmtId="9" fontId="12" fillId="10" borderId="4" xfId="1" applyFont="1" applyFill="1" applyBorder="1" applyAlignment="1">
      <alignment horizontal="center"/>
    </xf>
    <xf numFmtId="0" fontId="13" fillId="9" borderId="6" xfId="0" applyFont="1" applyFill="1" applyBorder="1" applyAlignment="1">
      <alignment horizontal="left" indent="1"/>
    </xf>
    <xf numFmtId="9" fontId="15" fillId="8" borderId="3" xfId="1" applyFont="1" applyFill="1" applyBorder="1" applyAlignment="1">
      <alignment horizontal="center"/>
    </xf>
    <xf numFmtId="0" fontId="16" fillId="10" borderId="6" xfId="0" applyFont="1" applyFill="1" applyBorder="1"/>
    <xf numFmtId="9" fontId="15" fillId="10" borderId="3" xfId="1" applyFont="1" applyFill="1" applyBorder="1" applyAlignment="1">
      <alignment horizontal="center"/>
    </xf>
    <xf numFmtId="0" fontId="16" fillId="8" borderId="6" xfId="0" applyFont="1" applyFill="1" applyBorder="1"/>
    <xf numFmtId="0" fontId="16" fillId="10" borderId="6" xfId="0" applyFont="1" applyFill="1" applyBorder="1" applyAlignment="1">
      <alignment horizontal="left" indent="1"/>
    </xf>
    <xf numFmtId="0" fontId="16" fillId="8" borderId="6" xfId="0" applyFont="1" applyFill="1" applyBorder="1" applyAlignment="1">
      <alignment horizontal="left" indent="1"/>
    </xf>
    <xf numFmtId="0" fontId="16" fillId="10" borderId="7" xfId="0" applyFont="1" applyFill="1" applyBorder="1" applyAlignment="1">
      <alignment horizontal="left" indent="1"/>
    </xf>
    <xf numFmtId="9" fontId="15" fillId="10" borderId="8" xfId="1" applyFont="1" applyFill="1" applyBorder="1" applyAlignment="1">
      <alignment horizontal="center"/>
    </xf>
    <xf numFmtId="0" fontId="1" fillId="2" borderId="2" xfId="4" applyFill="1" applyAlignment="1">
      <alignment vertical="top" wrapText="1"/>
    </xf>
    <xf numFmtId="0" fontId="1" fillId="3" borderId="2" xfId="4" applyFill="1" applyAlignment="1">
      <alignment vertical="top" wrapText="1"/>
    </xf>
    <xf numFmtId="0" fontId="0" fillId="0" borderId="7" xfId="0" applyBorder="1" applyAlignment="1">
      <alignment wrapText="1"/>
    </xf>
    <xf numFmtId="0" fontId="0" fillId="0" borderId="7" xfId="0" applyBorder="1" applyAlignment="1">
      <alignment vertical="top" wrapText="1"/>
    </xf>
    <xf numFmtId="0" fontId="0" fillId="0" borderId="7" xfId="0" applyBorder="1" applyAlignment="1">
      <alignment horizontal="left" wrapText="1"/>
    </xf>
    <xf numFmtId="0" fontId="1" fillId="0" borderId="2" xfId="4" applyAlignment="1" applyProtection="1">
      <alignment vertical="top"/>
      <protection locked="0"/>
    </xf>
    <xf numFmtId="0" fontId="18" fillId="11" borderId="9" xfId="3" applyBorder="1" applyAlignment="1">
      <alignment vertical="top" wrapText="1"/>
    </xf>
    <xf numFmtId="0" fontId="18" fillId="11" borderId="10" xfId="0" applyFont="1" applyFill="1" applyBorder="1" applyAlignment="1">
      <alignment horizontal="center" vertical="center" wrapText="1"/>
    </xf>
    <xf numFmtId="0" fontId="18" fillId="11" borderId="10" xfId="0" applyFont="1" applyFill="1" applyBorder="1" applyAlignment="1">
      <alignment horizontal="center" vertical="center"/>
    </xf>
    <xf numFmtId="0" fontId="18" fillId="11" borderId="11" xfId="0" applyFont="1" applyFill="1" applyBorder="1" applyAlignment="1">
      <alignment horizontal="center" vertical="center" wrapText="1"/>
    </xf>
    <xf numFmtId="0" fontId="18" fillId="11" borderId="0" xfId="3" applyAlignment="1">
      <alignment vertical="center" wrapText="1"/>
    </xf>
    <xf numFmtId="0" fontId="18" fillId="11" borderId="9" xfId="3" applyBorder="1" applyAlignment="1">
      <alignment vertical="center" wrapText="1"/>
    </xf>
    <xf numFmtId="0" fontId="1" fillId="3" borderId="2" xfId="4" applyFill="1" applyAlignment="1">
      <alignment vertical="top"/>
    </xf>
    <xf numFmtId="0" fontId="1" fillId="0" borderId="2" xfId="4"/>
    <xf numFmtId="0" fontId="0" fillId="7" borderId="6" xfId="0" applyFill="1" applyBorder="1" applyAlignment="1">
      <alignment horizontal="left" vertical="top" wrapText="1"/>
    </xf>
    <xf numFmtId="0" fontId="0" fillId="7" borderId="0" xfId="0" applyFill="1" applyAlignment="1">
      <alignment horizontal="left" vertical="top" wrapText="1"/>
    </xf>
    <xf numFmtId="0" fontId="9" fillId="0" borderId="0" xfId="2" applyFont="1" applyBorder="1" applyAlignment="1">
      <alignment horizontal="center"/>
    </xf>
    <xf numFmtId="0" fontId="0" fillId="0" borderId="0" xfId="0" applyAlignment="1">
      <alignment horizontal="left"/>
    </xf>
    <xf numFmtId="0" fontId="18" fillId="11" borderId="0" xfId="3" applyAlignment="1">
      <alignment horizontal="center"/>
    </xf>
    <xf numFmtId="0" fontId="0" fillId="6" borderId="2" xfId="0" applyFill="1" applyBorder="1" applyAlignment="1">
      <alignment horizontal="left" vertical="top" wrapText="1"/>
    </xf>
    <xf numFmtId="0" fontId="0" fillId="6" borderId="4" xfId="0" applyFill="1" applyBorder="1" applyAlignment="1">
      <alignment horizontal="left" vertical="top" wrapText="1"/>
    </xf>
  </cellXfs>
  <cellStyles count="5">
    <cellStyle name="Heading 1" xfId="2" builtinId="16"/>
    <cellStyle name="Heading 2" xfId="3" builtinId="17" customBuiltin="1"/>
    <cellStyle name="Heading 3" xfId="4" builtinId="18" customBuiltin="1"/>
    <cellStyle name="Normal" xfId="0" builtinId="0"/>
    <cellStyle name="Percent" xfId="1" builtinId="5"/>
  </cellStyles>
  <dxfs count="3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D9E1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18" Type="http://schemas.openxmlformats.org/officeDocument/2006/relationships/customXml" Target="../customXml/item7.xml"/><Relationship Id="rId26" Type="http://schemas.openxmlformats.org/officeDocument/2006/relationships/customXml" Target="../customXml/item15.xml"/><Relationship Id="rId3" Type="http://schemas.openxmlformats.org/officeDocument/2006/relationships/worksheet" Target="worksheets/sheet3.xml"/><Relationship Id="rId21" Type="http://schemas.openxmlformats.org/officeDocument/2006/relationships/customXml" Target="../customXml/item10.xml"/><Relationship Id="rId7" Type="http://schemas.openxmlformats.org/officeDocument/2006/relationships/worksheet" Target="worksheets/sheet7.xml"/><Relationship Id="rId12" Type="http://schemas.openxmlformats.org/officeDocument/2006/relationships/customXml" Target="../customXml/item1.xml"/><Relationship Id="rId17" Type="http://schemas.openxmlformats.org/officeDocument/2006/relationships/customXml" Target="../customXml/item6.xml"/><Relationship Id="rId25" Type="http://schemas.openxmlformats.org/officeDocument/2006/relationships/customXml" Target="../customXml/item14.xml"/><Relationship Id="rId2" Type="http://schemas.openxmlformats.org/officeDocument/2006/relationships/worksheet" Target="worksheets/sheet2.xml"/><Relationship Id="rId16" Type="http://schemas.openxmlformats.org/officeDocument/2006/relationships/customXml" Target="../customXml/item5.xml"/><Relationship Id="rId20" Type="http://schemas.openxmlformats.org/officeDocument/2006/relationships/customXml" Target="../customXml/item9.xml"/><Relationship Id="rId29" Type="http://schemas.openxmlformats.org/officeDocument/2006/relationships/customXml" Target="../customXml/item1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24" Type="http://schemas.openxmlformats.org/officeDocument/2006/relationships/customXml" Target="../customXml/item13.xml"/><Relationship Id="rId5" Type="http://schemas.openxmlformats.org/officeDocument/2006/relationships/worksheet" Target="worksheets/sheet5.xml"/><Relationship Id="rId15" Type="http://schemas.openxmlformats.org/officeDocument/2006/relationships/customXml" Target="../customXml/item4.xml"/><Relationship Id="rId23" Type="http://schemas.openxmlformats.org/officeDocument/2006/relationships/customXml" Target="../customXml/item12.xml"/><Relationship Id="rId28" Type="http://schemas.openxmlformats.org/officeDocument/2006/relationships/customXml" Target="../customXml/item17.xml"/><Relationship Id="rId10" Type="http://schemas.openxmlformats.org/officeDocument/2006/relationships/sharedStrings" Target="sharedStrings.xml"/><Relationship Id="rId19" Type="http://schemas.openxmlformats.org/officeDocument/2006/relationships/customXml" Target="../customXml/item8.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 Id="rId22" Type="http://schemas.openxmlformats.org/officeDocument/2006/relationships/customXml" Target="../customXml/item11.xml"/><Relationship Id="rId27" Type="http://schemas.openxmlformats.org/officeDocument/2006/relationships/customXml" Target="../customXml/item16.xml"/><Relationship Id="rId30" Type="http://schemas.openxmlformats.org/officeDocument/2006/relationships/customXml" Target="../customXml/item19.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B38B60-BA0C-4EEE-B8EE-15BCD4DF2887}">
  <dimension ref="A1:U4"/>
  <sheetViews>
    <sheetView showGridLines="0" tabSelected="1" zoomScale="87" zoomScaleNormal="87" workbookViewId="0">
      <selection sqref="A1:U1"/>
    </sheetView>
  </sheetViews>
  <sheetFormatPr defaultColWidth="0" defaultRowHeight="15" zeroHeight="1" x14ac:dyDescent="0.25"/>
  <cols>
    <col min="1" max="21" width="9.140625" customWidth="1"/>
    <col min="22" max="16384" width="9.140625" hidden="1"/>
  </cols>
  <sheetData>
    <row r="1" spans="1:21" ht="19.5" x14ac:dyDescent="0.3">
      <c r="A1" s="68" t="s">
        <v>88</v>
      </c>
      <c r="B1" s="68"/>
      <c r="C1" s="68"/>
      <c r="D1" s="68"/>
      <c r="E1" s="68"/>
      <c r="F1" s="68"/>
      <c r="G1" s="68"/>
      <c r="H1" s="68"/>
      <c r="I1" s="68"/>
      <c r="J1" s="68"/>
      <c r="K1" s="68"/>
      <c r="L1" s="68"/>
      <c r="M1" s="68"/>
      <c r="N1" s="68"/>
      <c r="O1" s="68"/>
      <c r="P1" s="68"/>
      <c r="Q1" s="68"/>
      <c r="R1" s="68"/>
      <c r="S1" s="68"/>
      <c r="T1" s="68"/>
      <c r="U1" s="68"/>
    </row>
    <row r="2" spans="1:21" ht="336" customHeight="1" x14ac:dyDescent="0.25">
      <c r="A2" s="66" t="s">
        <v>256</v>
      </c>
      <c r="B2" s="67"/>
      <c r="C2" s="67"/>
      <c r="D2" s="67"/>
      <c r="E2" s="67"/>
      <c r="F2" s="67"/>
      <c r="G2" s="67"/>
      <c r="H2" s="67"/>
      <c r="I2" s="67"/>
      <c r="J2" s="67"/>
      <c r="K2" s="67"/>
      <c r="L2" s="67"/>
      <c r="M2" s="67"/>
      <c r="N2" s="67"/>
      <c r="O2" s="67"/>
      <c r="P2" s="67"/>
      <c r="Q2" s="67"/>
      <c r="R2" s="67"/>
      <c r="S2" s="67"/>
      <c r="T2" s="67"/>
      <c r="U2" s="67"/>
    </row>
    <row r="3" spans="1:21" x14ac:dyDescent="0.25">
      <c r="A3" s="69" t="s">
        <v>89</v>
      </c>
      <c r="B3" s="69"/>
      <c r="C3" s="69"/>
      <c r="D3" s="69"/>
      <c r="E3" s="69"/>
      <c r="F3" s="69"/>
      <c r="G3" s="69"/>
      <c r="H3" s="69"/>
      <c r="I3" s="69"/>
      <c r="J3" s="69"/>
      <c r="K3" s="69"/>
      <c r="L3" s="69"/>
      <c r="M3" s="69"/>
      <c r="N3" s="69"/>
      <c r="O3" s="69"/>
      <c r="P3" s="69"/>
      <c r="Q3" s="69"/>
      <c r="R3" s="69"/>
      <c r="S3" s="69"/>
      <c r="T3" s="69"/>
      <c r="U3" s="69"/>
    </row>
    <row r="4" spans="1:21" x14ac:dyDescent="0.25"/>
  </sheetData>
  <mergeCells count="3">
    <mergeCell ref="A2:U2"/>
    <mergeCell ref="A1:U1"/>
    <mergeCell ref="A3:U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5B9AB-A0C7-407D-A075-ED5770E7A2D9}">
  <dimension ref="A1:E64"/>
  <sheetViews>
    <sheetView showGridLines="0" zoomScaleNormal="100" workbookViewId="0">
      <pane ySplit="2" topLeftCell="A3" activePane="bottomLeft" state="frozen"/>
      <selection pane="bottomLeft"/>
    </sheetView>
  </sheetViews>
  <sheetFormatPr defaultColWidth="0" defaultRowHeight="15" zeroHeight="1" x14ac:dyDescent="0.25"/>
  <cols>
    <col min="1" max="1" width="87.140625" style="11" customWidth="1"/>
    <col min="2" max="2" width="52.28515625" style="2" customWidth="1"/>
    <col min="3" max="3" width="42.7109375" style="2" customWidth="1"/>
    <col min="4" max="4" width="40.7109375" style="2" customWidth="1"/>
    <col min="5" max="5" width="9.140625" customWidth="1"/>
    <col min="6" max="16384" width="9.140625" hidden="1"/>
  </cols>
  <sheetData>
    <row r="1" spans="1:4" ht="15.75" x14ac:dyDescent="0.25">
      <c r="A1" s="63" t="s">
        <v>65</v>
      </c>
      <c r="B1" s="59" t="s">
        <v>95</v>
      </c>
      <c r="C1" s="59" t="s">
        <v>67</v>
      </c>
      <c r="D1" s="61" t="s">
        <v>91</v>
      </c>
    </row>
    <row r="2" spans="1:4" ht="72" customHeight="1" x14ac:dyDescent="0.25">
      <c r="A2" s="1"/>
      <c r="B2" s="17" t="s">
        <v>203</v>
      </c>
      <c r="C2" s="17" t="s">
        <v>96</v>
      </c>
      <c r="D2" s="17" t="s">
        <v>242</v>
      </c>
    </row>
    <row r="3" spans="1:4" x14ac:dyDescent="0.25">
      <c r="A3" s="52" t="s">
        <v>66</v>
      </c>
      <c r="B3" s="10"/>
      <c r="C3" s="10"/>
      <c r="D3" s="10"/>
    </row>
    <row r="4" spans="1:4" x14ac:dyDescent="0.25">
      <c r="A4" s="54" t="s">
        <v>99</v>
      </c>
      <c r="B4" s="32"/>
      <c r="C4" s="4"/>
      <c r="D4" s="33"/>
    </row>
    <row r="5" spans="1:4" ht="30" x14ac:dyDescent="0.25">
      <c r="A5" s="13" t="s">
        <v>59</v>
      </c>
      <c r="B5" s="32"/>
      <c r="C5" s="4"/>
      <c r="D5" s="33"/>
    </row>
    <row r="6" spans="1:4" ht="30" x14ac:dyDescent="0.25">
      <c r="A6" s="13" t="s">
        <v>100</v>
      </c>
      <c r="B6" s="32"/>
      <c r="C6" s="4"/>
      <c r="D6" s="33"/>
    </row>
    <row r="7" spans="1:4" ht="30" x14ac:dyDescent="0.25">
      <c r="A7" s="13" t="s">
        <v>101</v>
      </c>
      <c r="B7" s="32"/>
      <c r="C7" s="4"/>
      <c r="D7" s="33"/>
    </row>
    <row r="8" spans="1:4" x14ac:dyDescent="0.25">
      <c r="A8" s="13" t="s">
        <v>102</v>
      </c>
      <c r="B8" s="32"/>
      <c r="C8" s="4"/>
      <c r="D8" s="33"/>
    </row>
    <row r="9" spans="1:4" ht="30" x14ac:dyDescent="0.25">
      <c r="A9" s="13" t="s">
        <v>103</v>
      </c>
      <c r="B9" s="32"/>
      <c r="C9" s="4"/>
      <c r="D9" s="33"/>
    </row>
    <row r="10" spans="1:4" ht="27" customHeight="1" x14ac:dyDescent="0.25">
      <c r="A10" s="13" t="s">
        <v>104</v>
      </c>
      <c r="B10" s="32"/>
      <c r="C10" s="4"/>
      <c r="D10" s="33"/>
    </row>
    <row r="11" spans="1:4" x14ac:dyDescent="0.25">
      <c r="A11" s="13" t="s">
        <v>105</v>
      </c>
      <c r="B11" s="32"/>
      <c r="C11" s="4"/>
      <c r="D11" s="33"/>
    </row>
    <row r="12" spans="1:4" x14ac:dyDescent="0.25">
      <c r="A12" s="13" t="s">
        <v>2</v>
      </c>
      <c r="B12" s="32"/>
      <c r="C12" s="4"/>
      <c r="D12" s="33"/>
    </row>
    <row r="13" spans="1:4" x14ac:dyDescent="0.25">
      <c r="A13" s="13" t="s">
        <v>60</v>
      </c>
      <c r="B13" s="32"/>
      <c r="C13" s="4"/>
      <c r="D13" s="33"/>
    </row>
    <row r="14" spans="1:4" ht="28.9" customHeight="1" x14ac:dyDescent="0.25">
      <c r="A14" s="13" t="s">
        <v>106</v>
      </c>
      <c r="B14" s="32"/>
      <c r="C14" s="4"/>
      <c r="D14" s="33"/>
    </row>
    <row r="15" spans="1:4" ht="14.45" customHeight="1" x14ac:dyDescent="0.25">
      <c r="A15" s="52" t="s">
        <v>107</v>
      </c>
      <c r="B15" s="10"/>
      <c r="C15" s="10"/>
      <c r="D15" s="10"/>
    </row>
    <row r="16" spans="1:4" x14ac:dyDescent="0.25">
      <c r="A16" s="54" t="s">
        <v>37</v>
      </c>
      <c r="B16" s="32"/>
      <c r="C16" s="4"/>
      <c r="D16" s="33"/>
    </row>
    <row r="17" spans="1:4" ht="30" x14ac:dyDescent="0.25">
      <c r="A17" s="13" t="s">
        <v>61</v>
      </c>
      <c r="B17" s="32"/>
      <c r="C17" s="4"/>
      <c r="D17" s="33"/>
    </row>
    <row r="18" spans="1:4" ht="30" x14ac:dyDescent="0.25">
      <c r="A18" s="13" t="s">
        <v>62</v>
      </c>
      <c r="B18" s="32"/>
      <c r="C18" s="4"/>
      <c r="D18" s="33"/>
    </row>
    <row r="19" spans="1:4" ht="30" customHeight="1" x14ac:dyDescent="0.25">
      <c r="A19" s="13" t="s">
        <v>63</v>
      </c>
      <c r="B19" s="32"/>
      <c r="C19" s="4"/>
      <c r="D19" s="33"/>
    </row>
    <row r="20" spans="1:4" ht="28.15" customHeight="1" x14ac:dyDescent="0.25">
      <c r="A20" s="13" t="s">
        <v>108</v>
      </c>
      <c r="B20" s="32"/>
      <c r="C20" s="4"/>
      <c r="D20" s="33"/>
    </row>
    <row r="21" spans="1:4" ht="28.15" customHeight="1" x14ac:dyDescent="0.25">
      <c r="A21" s="13" t="s">
        <v>109</v>
      </c>
      <c r="B21" s="32"/>
      <c r="C21" s="4"/>
      <c r="D21" s="33"/>
    </row>
    <row r="22" spans="1:4" x14ac:dyDescent="0.25">
      <c r="A22" s="13" t="s">
        <v>110</v>
      </c>
      <c r="B22" s="32"/>
      <c r="C22" s="4"/>
      <c r="D22" s="33"/>
    </row>
    <row r="23" spans="1:4" x14ac:dyDescent="0.25">
      <c r="A23" s="13" t="s">
        <v>111</v>
      </c>
      <c r="B23" s="32"/>
      <c r="C23" s="4"/>
      <c r="D23" s="33"/>
    </row>
    <row r="24" spans="1:4" x14ac:dyDescent="0.25">
      <c r="A24" s="52" t="s">
        <v>4</v>
      </c>
      <c r="B24" s="10"/>
      <c r="C24" s="10"/>
      <c r="D24" s="10"/>
    </row>
    <row r="25" spans="1:4" x14ac:dyDescent="0.25">
      <c r="A25" s="54" t="s">
        <v>208</v>
      </c>
      <c r="B25" s="32"/>
      <c r="C25" s="4"/>
      <c r="D25" s="33"/>
    </row>
    <row r="26" spans="1:4" ht="30.6" customHeight="1" x14ac:dyDescent="0.25">
      <c r="A26" s="13" t="s">
        <v>112</v>
      </c>
      <c r="B26" s="32"/>
      <c r="C26" s="4"/>
      <c r="D26" s="33"/>
    </row>
    <row r="27" spans="1:4" x14ac:dyDescent="0.25">
      <c r="A27" s="13" t="s">
        <v>113</v>
      </c>
      <c r="B27" s="32"/>
      <c r="C27" s="4"/>
      <c r="D27" s="33"/>
    </row>
    <row r="28" spans="1:4" ht="28.9" customHeight="1" x14ac:dyDescent="0.25">
      <c r="A28" s="13" t="s">
        <v>114</v>
      </c>
      <c r="B28" s="32"/>
      <c r="C28" s="4"/>
      <c r="D28" s="33"/>
    </row>
    <row r="29" spans="1:4" ht="27.6" customHeight="1" x14ac:dyDescent="0.25">
      <c r="A29" s="13" t="s">
        <v>115</v>
      </c>
      <c r="B29" s="32"/>
      <c r="C29" s="4"/>
      <c r="D29" s="33"/>
    </row>
    <row r="30" spans="1:4" x14ac:dyDescent="0.25">
      <c r="A30" s="52" t="s">
        <v>5</v>
      </c>
      <c r="B30" s="10"/>
      <c r="C30" s="10"/>
      <c r="D30" s="10"/>
    </row>
    <row r="31" spans="1:4" ht="30" x14ac:dyDescent="0.25">
      <c r="A31" s="54" t="s">
        <v>116</v>
      </c>
      <c r="B31" s="32"/>
      <c r="C31" s="4"/>
      <c r="D31" s="33"/>
    </row>
    <row r="32" spans="1:4" ht="30" x14ac:dyDescent="0.25">
      <c r="A32" s="13" t="s">
        <v>225</v>
      </c>
      <c r="B32" s="32"/>
      <c r="C32" s="4"/>
      <c r="D32" s="33"/>
    </row>
    <row r="33" spans="1:4" ht="30" x14ac:dyDescent="0.25">
      <c r="A33" s="13" t="s">
        <v>117</v>
      </c>
      <c r="B33" s="32"/>
      <c r="C33" s="4"/>
      <c r="D33" s="33"/>
    </row>
    <row r="34" spans="1:4" ht="30" x14ac:dyDescent="0.25">
      <c r="A34" s="13" t="s">
        <v>118</v>
      </c>
      <c r="B34" s="32"/>
      <c r="C34" s="4"/>
      <c r="D34" s="33"/>
    </row>
    <row r="35" spans="1:4" ht="30" x14ac:dyDescent="0.25">
      <c r="A35" s="13" t="s">
        <v>226</v>
      </c>
      <c r="B35" s="32"/>
      <c r="C35" s="4"/>
      <c r="D35" s="33"/>
    </row>
    <row r="36" spans="1:4" ht="29.25" customHeight="1" x14ac:dyDescent="0.25">
      <c r="A36" s="13" t="s">
        <v>227</v>
      </c>
      <c r="B36" s="32"/>
      <c r="C36" s="4"/>
      <c r="D36" s="33"/>
    </row>
    <row r="37" spans="1:4" x14ac:dyDescent="0.25">
      <c r="A37" s="52" t="s">
        <v>119</v>
      </c>
      <c r="B37" s="10"/>
      <c r="C37" s="10"/>
      <c r="D37" s="10"/>
    </row>
    <row r="38" spans="1:4" ht="30" x14ac:dyDescent="0.25">
      <c r="A38" s="54" t="s">
        <v>120</v>
      </c>
      <c r="B38" s="32"/>
      <c r="C38" s="4"/>
      <c r="D38" s="33"/>
    </row>
    <row r="39" spans="1:4" x14ac:dyDescent="0.25">
      <c r="A39" s="13" t="s">
        <v>38</v>
      </c>
      <c r="B39" s="32"/>
      <c r="C39" s="4"/>
      <c r="D39" s="33"/>
    </row>
    <row r="40" spans="1:4" ht="30" x14ac:dyDescent="0.25">
      <c r="A40" s="13" t="s">
        <v>121</v>
      </c>
      <c r="B40" s="32"/>
      <c r="C40" s="4"/>
      <c r="D40" s="33"/>
    </row>
    <row r="41" spans="1:4" ht="42" customHeight="1" x14ac:dyDescent="0.25">
      <c r="A41" s="13" t="s">
        <v>122</v>
      </c>
      <c r="B41" s="32"/>
      <c r="C41" s="4"/>
      <c r="D41" s="33"/>
    </row>
    <row r="42" spans="1:4" x14ac:dyDescent="0.25">
      <c r="A42" s="52" t="s">
        <v>64</v>
      </c>
      <c r="B42" s="10"/>
      <c r="C42" s="10"/>
      <c r="D42" s="10"/>
    </row>
    <row r="43" spans="1:4" s="2" customFormat="1" ht="30" x14ac:dyDescent="0.25">
      <c r="A43" s="55" t="s">
        <v>123</v>
      </c>
      <c r="B43" s="32"/>
      <c r="C43" s="4"/>
      <c r="D43" s="33"/>
    </row>
    <row r="44" spans="1:4" s="2" customFormat="1" x14ac:dyDescent="0.25">
      <c r="A44" s="14" t="s">
        <v>39</v>
      </c>
      <c r="B44" s="32"/>
      <c r="C44" s="4"/>
      <c r="D44" s="33"/>
    </row>
    <row r="45" spans="1:4" s="2" customFormat="1" x14ac:dyDescent="0.25">
      <c r="A45" s="14" t="s">
        <v>124</v>
      </c>
      <c r="B45" s="32"/>
      <c r="C45" s="4"/>
      <c r="D45" s="33"/>
    </row>
    <row r="46" spans="1:4" s="2" customFormat="1" x14ac:dyDescent="0.25">
      <c r="A46" s="14" t="s">
        <v>6</v>
      </c>
      <c r="B46" s="32"/>
      <c r="C46" s="4"/>
      <c r="D46" s="33"/>
    </row>
    <row r="47" spans="1:4" s="2" customFormat="1" x14ac:dyDescent="0.25">
      <c r="A47" s="14" t="s">
        <v>7</v>
      </c>
      <c r="B47" s="32"/>
      <c r="C47" s="4"/>
      <c r="D47" s="33"/>
    </row>
    <row r="48" spans="1:4" x14ac:dyDescent="0.25">
      <c r="A48" s="52" t="s">
        <v>8</v>
      </c>
      <c r="B48" s="10"/>
      <c r="C48" s="10"/>
      <c r="D48" s="10"/>
    </row>
    <row r="49" spans="1:4" x14ac:dyDescent="0.25">
      <c r="A49" s="54" t="s">
        <v>9</v>
      </c>
      <c r="B49" s="32"/>
      <c r="C49" s="4"/>
      <c r="D49" s="33"/>
    </row>
    <row r="50" spans="1:4" x14ac:dyDescent="0.25">
      <c r="A50" s="13" t="s">
        <v>10</v>
      </c>
      <c r="B50" s="57"/>
      <c r="C50" s="4"/>
      <c r="D50" s="33"/>
    </row>
    <row r="51" spans="1:4" ht="30" x14ac:dyDescent="0.25">
      <c r="A51" s="11" t="s">
        <v>255</v>
      </c>
      <c r="B51" s="32"/>
      <c r="C51" s="4"/>
      <c r="D51" s="33"/>
    </row>
    <row r="52" spans="1:4" x14ac:dyDescent="0.25">
      <c r="A52" s="53" t="s">
        <v>11</v>
      </c>
      <c r="B52" s="10"/>
      <c r="C52" s="10"/>
      <c r="D52" s="10"/>
    </row>
    <row r="53" spans="1:4" ht="30" x14ac:dyDescent="0.25">
      <c r="A53" s="56" t="s">
        <v>125</v>
      </c>
      <c r="B53" s="32"/>
      <c r="C53" s="4"/>
      <c r="D53" s="33"/>
    </row>
    <row r="54" spans="1:4" ht="30" x14ac:dyDescent="0.25">
      <c r="A54" s="15" t="s">
        <v>126</v>
      </c>
      <c r="B54" s="32"/>
      <c r="C54" s="4"/>
      <c r="D54" s="33"/>
    </row>
    <row r="55" spans="1:4" x14ac:dyDescent="0.25">
      <c r="A55" s="15" t="s">
        <v>127</v>
      </c>
      <c r="B55" s="32"/>
      <c r="C55" s="4"/>
      <c r="D55" s="33"/>
    </row>
    <row r="56" spans="1:4" x14ac:dyDescent="0.25">
      <c r="A56" s="15" t="s">
        <v>128</v>
      </c>
      <c r="B56" s="32"/>
      <c r="C56" s="4"/>
      <c r="D56" s="33"/>
    </row>
    <row r="57" spans="1:4" x14ac:dyDescent="0.25">
      <c r="A57" s="15" t="s">
        <v>129</v>
      </c>
      <c r="B57" s="32"/>
      <c r="C57" s="4"/>
      <c r="D57" s="33"/>
    </row>
    <row r="58" spans="1:4" ht="45" x14ac:dyDescent="0.25">
      <c r="A58" s="15" t="s">
        <v>130</v>
      </c>
      <c r="B58" s="32"/>
      <c r="C58" s="4"/>
      <c r="D58" s="33"/>
    </row>
    <row r="59" spans="1:4" ht="28.9" customHeight="1" x14ac:dyDescent="0.25">
      <c r="A59" s="15" t="s">
        <v>131</v>
      </c>
      <c r="B59" s="32"/>
      <c r="C59" s="4"/>
      <c r="D59" s="33"/>
    </row>
    <row r="60" spans="1:4" x14ac:dyDescent="0.25">
      <c r="A60" s="15" t="s">
        <v>132</v>
      </c>
      <c r="B60" s="32"/>
      <c r="C60" s="4"/>
      <c r="D60" s="33"/>
    </row>
    <row r="61" spans="1:4" ht="30" x14ac:dyDescent="0.25">
      <c r="A61" s="15" t="s">
        <v>263</v>
      </c>
      <c r="B61" s="32"/>
      <c r="C61" s="4"/>
      <c r="D61" s="33"/>
    </row>
    <row r="62" spans="1:4" ht="30" x14ac:dyDescent="0.25">
      <c r="A62" s="15" t="s">
        <v>133</v>
      </c>
      <c r="B62" s="32"/>
      <c r="C62" s="4"/>
      <c r="D62" s="33"/>
    </row>
    <row r="63" spans="1:4" ht="30" x14ac:dyDescent="0.25">
      <c r="A63" s="15" t="s">
        <v>209</v>
      </c>
      <c r="B63" s="32"/>
      <c r="C63" s="4"/>
      <c r="D63" s="33"/>
    </row>
    <row r="64" spans="1:4" x14ac:dyDescent="0.25"/>
  </sheetData>
  <dataConsolidate/>
  <conditionalFormatting sqref="C4:C14">
    <cfRule type="expression" dxfId="33" priority="28">
      <formula>B4="No"</formula>
    </cfRule>
  </conditionalFormatting>
  <conditionalFormatting sqref="C16:C23">
    <cfRule type="expression" dxfId="32" priority="13">
      <formula>B16="No"</formula>
    </cfRule>
  </conditionalFormatting>
  <conditionalFormatting sqref="C25:C29">
    <cfRule type="expression" dxfId="31" priority="12">
      <formula>B25="No"</formula>
    </cfRule>
  </conditionalFormatting>
  <conditionalFormatting sqref="C31:C36">
    <cfRule type="expression" dxfId="30" priority="18">
      <formula>B31="No"</formula>
    </cfRule>
  </conditionalFormatting>
  <conditionalFormatting sqref="C38:C41">
    <cfRule type="expression" dxfId="29" priority="11">
      <formula>B38="No"</formula>
    </cfRule>
  </conditionalFormatting>
  <conditionalFormatting sqref="C43:C47">
    <cfRule type="expression" dxfId="28" priority="1">
      <formula>B43="No"</formula>
    </cfRule>
  </conditionalFormatting>
  <conditionalFormatting sqref="C49:C51">
    <cfRule type="expression" dxfId="27" priority="6">
      <formula>B49="No"</formula>
    </cfRule>
  </conditionalFormatting>
  <conditionalFormatting sqref="C53:C63">
    <cfRule type="expression" dxfId="26" priority="7">
      <formula>B53="No"</formula>
    </cfRule>
  </conditionalFormatting>
  <dataValidations count="2">
    <dataValidation type="textLength" operator="lessThan" allowBlank="1" showInputMessage="1" showErrorMessage="1" sqref="B3:D3 B15:D15 B24:D24 B30:D30 B37:D37 B42:D42 B48:D48 B52:D52" xr:uid="{BC6A7945-E25A-4D27-BD02-954E54FF71F8}">
      <formula1>1</formula1>
    </dataValidation>
    <dataValidation type="list" allowBlank="1" showInputMessage="1" showErrorMessage="1" sqref="C38:C41 C31:C36" xr:uid="{5A8B05A7-2EE4-4513-B9B8-3E8DBFF5B542}">
      <formula1>IF(B31="no", "N/A", Reliable)</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FAD4B85F-9FAB-49C1-879E-42F79B277523}">
          <x14:formula1>
            <xm:f>Sheet1!$A$6:$A$7</xm:f>
          </x14:formula1>
          <xm:sqref>B38:B41 B49:B51 B53:B63 B4:B14 B16:B23 B31:B36 B25:B29 B43:B47</xm:sqref>
        </x14:dataValidation>
        <x14:dataValidation type="list" showInputMessage="1" showErrorMessage="1" xr:uid="{7EA533A4-8978-4E68-BC26-B2B10B0272B5}">
          <x14:formula1>
            <xm:f>IF(B4="no", Sheet1!$A$9, Reliable)</xm:f>
          </x14:formula1>
          <xm:sqref>C4:C14 C16:C23 C25:C29 C53:C63 C49:C51 C43:C47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50B837-F5FD-4586-9CB9-62530CF5E2A0}">
  <dimension ref="A1:E94"/>
  <sheetViews>
    <sheetView showGridLines="0" zoomScaleNormal="100" workbookViewId="0"/>
  </sheetViews>
  <sheetFormatPr defaultColWidth="0" defaultRowHeight="15" zeroHeight="1" x14ac:dyDescent="0.25"/>
  <cols>
    <col min="1" max="1" width="87.140625" style="11" customWidth="1"/>
    <col min="2" max="2" width="52.28515625" style="3" customWidth="1"/>
    <col min="3" max="3" width="42.5703125" style="2" customWidth="1"/>
    <col min="4" max="4" width="40.7109375" style="2" customWidth="1"/>
    <col min="5" max="5" width="9.140625" customWidth="1"/>
    <col min="6" max="16384" width="9.140625" hidden="1"/>
  </cols>
  <sheetData>
    <row r="1" spans="1:4" ht="15.75" x14ac:dyDescent="0.25">
      <c r="A1" s="63" t="s">
        <v>210</v>
      </c>
      <c r="B1" s="59" t="s">
        <v>95</v>
      </c>
      <c r="C1" s="60" t="s">
        <v>67</v>
      </c>
      <c r="D1" s="61" t="s">
        <v>91</v>
      </c>
    </row>
    <row r="2" spans="1:4" ht="57.6" customHeight="1" x14ac:dyDescent="0.25">
      <c r="A2" s="25"/>
      <c r="B2" s="17" t="s">
        <v>206</v>
      </c>
      <c r="C2" s="26" t="s">
        <v>96</v>
      </c>
      <c r="D2" s="17" t="s">
        <v>242</v>
      </c>
    </row>
    <row r="3" spans="1:4" x14ac:dyDescent="0.25">
      <c r="A3" s="64" t="s">
        <v>12</v>
      </c>
      <c r="B3" s="10"/>
      <c r="C3" s="27"/>
      <c r="D3" s="10"/>
    </row>
    <row r="4" spans="1:4" ht="30" x14ac:dyDescent="0.25">
      <c r="A4" s="13" t="s">
        <v>134</v>
      </c>
      <c r="B4" s="32"/>
      <c r="C4" s="28"/>
      <c r="D4" s="5"/>
    </row>
    <row r="5" spans="1:4" x14ac:dyDescent="0.25">
      <c r="A5" s="13" t="s">
        <v>135</v>
      </c>
      <c r="B5" s="32"/>
      <c r="C5" s="28"/>
      <c r="D5" s="5"/>
    </row>
    <row r="6" spans="1:4" ht="43.9" customHeight="1" x14ac:dyDescent="0.25">
      <c r="A6" s="13" t="s">
        <v>136</v>
      </c>
      <c r="B6" s="32"/>
      <c r="C6" s="28"/>
      <c r="D6" s="5"/>
    </row>
    <row r="7" spans="1:4" x14ac:dyDescent="0.25">
      <c r="A7" s="13" t="s">
        <v>13</v>
      </c>
      <c r="B7" s="32"/>
      <c r="C7" s="28"/>
      <c r="D7" s="5"/>
    </row>
    <row r="8" spans="1:4" ht="28.15" customHeight="1" x14ac:dyDescent="0.25">
      <c r="A8" s="13" t="s">
        <v>137</v>
      </c>
      <c r="B8" s="32"/>
      <c r="C8" s="28"/>
      <c r="D8" s="5"/>
    </row>
    <row r="9" spans="1:4" ht="30" x14ac:dyDescent="0.25">
      <c r="A9" s="13" t="s">
        <v>68</v>
      </c>
      <c r="B9" s="32"/>
      <c r="C9" s="28"/>
      <c r="D9" s="5"/>
    </row>
    <row r="10" spans="1:4" ht="30" x14ac:dyDescent="0.25">
      <c r="A10" s="13" t="s">
        <v>69</v>
      </c>
      <c r="B10" s="32"/>
      <c r="C10" s="28"/>
      <c r="D10" s="5"/>
    </row>
    <row r="11" spans="1:4" x14ac:dyDescent="0.25">
      <c r="A11" s="13" t="s">
        <v>138</v>
      </c>
      <c r="B11" s="32"/>
      <c r="C11" s="28"/>
      <c r="D11" s="5"/>
    </row>
    <row r="12" spans="1:4" x14ac:dyDescent="0.25">
      <c r="A12" s="13" t="s">
        <v>14</v>
      </c>
      <c r="B12" s="32"/>
      <c r="C12" s="28"/>
      <c r="D12" s="5"/>
    </row>
    <row r="13" spans="1:4" x14ac:dyDescent="0.25">
      <c r="A13" s="13" t="s">
        <v>15</v>
      </c>
      <c r="B13" s="32"/>
      <c r="C13" s="28"/>
      <c r="D13" s="5"/>
    </row>
    <row r="14" spans="1:4" ht="30" x14ac:dyDescent="0.25">
      <c r="A14" s="13" t="s">
        <v>228</v>
      </c>
      <c r="B14" s="32"/>
      <c r="C14" s="28"/>
      <c r="D14" s="5"/>
    </row>
    <row r="15" spans="1:4" x14ac:dyDescent="0.25">
      <c r="A15" s="64" t="s">
        <v>16</v>
      </c>
      <c r="B15" s="10"/>
      <c r="C15" s="27"/>
      <c r="D15" s="10"/>
    </row>
    <row r="16" spans="1:4" ht="30" x14ac:dyDescent="0.25">
      <c r="A16" s="13" t="s">
        <v>40</v>
      </c>
      <c r="B16" s="32"/>
      <c r="C16" s="28"/>
      <c r="D16" s="5"/>
    </row>
    <row r="17" spans="1:5" ht="29.45" customHeight="1" x14ac:dyDescent="0.25">
      <c r="A17" s="13" t="s">
        <v>41</v>
      </c>
      <c r="B17" s="32"/>
      <c r="C17" s="28"/>
      <c r="D17" s="5"/>
    </row>
    <row r="18" spans="1:5" ht="41.45" customHeight="1" x14ac:dyDescent="0.25">
      <c r="A18" s="29" t="s">
        <v>211</v>
      </c>
      <c r="B18" s="32"/>
      <c r="C18" s="28"/>
      <c r="D18" s="5"/>
    </row>
    <row r="19" spans="1:5" ht="30" x14ac:dyDescent="0.25">
      <c r="A19" s="13" t="s">
        <v>212</v>
      </c>
      <c r="B19" s="32"/>
      <c r="C19" s="28"/>
      <c r="D19" s="5"/>
    </row>
    <row r="20" spans="1:5" x14ac:dyDescent="0.25">
      <c r="A20" s="13" t="s">
        <v>17</v>
      </c>
      <c r="B20" s="32"/>
      <c r="C20" s="28"/>
      <c r="D20" s="5"/>
    </row>
    <row r="21" spans="1:5" ht="30" x14ac:dyDescent="0.25">
      <c r="A21" s="13" t="s">
        <v>139</v>
      </c>
      <c r="B21" s="32"/>
      <c r="C21" s="28"/>
      <c r="D21" s="5"/>
    </row>
    <row r="22" spans="1:5" ht="42.6" customHeight="1" x14ac:dyDescent="0.25">
      <c r="A22" s="13" t="s">
        <v>18</v>
      </c>
      <c r="B22" s="32"/>
      <c r="C22" s="28"/>
      <c r="D22" s="5"/>
    </row>
    <row r="23" spans="1:5" x14ac:dyDescent="0.25">
      <c r="A23" s="13" t="s">
        <v>140</v>
      </c>
      <c r="B23" s="32"/>
      <c r="C23" s="28"/>
      <c r="D23" s="5"/>
    </row>
    <row r="24" spans="1:5" ht="30" x14ac:dyDescent="0.25">
      <c r="A24" s="13" t="s">
        <v>42</v>
      </c>
      <c r="B24" s="32"/>
      <c r="C24" s="28"/>
      <c r="D24" s="5"/>
    </row>
    <row r="25" spans="1:5" ht="30" x14ac:dyDescent="0.25">
      <c r="A25" s="13" t="s">
        <v>70</v>
      </c>
      <c r="B25" s="32"/>
      <c r="C25" s="28"/>
      <c r="D25" s="5"/>
    </row>
    <row r="26" spans="1:5" ht="30" x14ac:dyDescent="0.25">
      <c r="A26" s="13" t="s">
        <v>141</v>
      </c>
      <c r="B26" s="32"/>
      <c r="C26" s="28"/>
      <c r="D26" s="5"/>
    </row>
    <row r="27" spans="1:5" x14ac:dyDescent="0.25">
      <c r="A27" s="64" t="s">
        <v>215</v>
      </c>
      <c r="B27" s="10"/>
      <c r="C27" s="27"/>
      <c r="D27" s="10"/>
      <c r="E27" s="9"/>
    </row>
    <row r="28" spans="1:5" x14ac:dyDescent="0.25">
      <c r="A28" s="30" t="s">
        <v>213</v>
      </c>
      <c r="B28" s="32"/>
      <c r="C28" s="28"/>
      <c r="D28" s="5"/>
    </row>
    <row r="29" spans="1:5" x14ac:dyDescent="0.25">
      <c r="A29" s="30" t="s">
        <v>214</v>
      </c>
      <c r="B29" s="32"/>
      <c r="C29" s="28"/>
      <c r="D29" s="5"/>
    </row>
    <row r="30" spans="1:5" x14ac:dyDescent="0.25">
      <c r="A30" s="13" t="s">
        <v>142</v>
      </c>
      <c r="B30" s="32"/>
      <c r="C30" s="28"/>
      <c r="D30" s="5"/>
    </row>
    <row r="31" spans="1:5" x14ac:dyDescent="0.25">
      <c r="A31" s="13" t="s">
        <v>143</v>
      </c>
      <c r="B31" s="32"/>
      <c r="C31" s="28"/>
      <c r="D31" s="5"/>
    </row>
    <row r="32" spans="1:5" ht="30" x14ac:dyDescent="0.25">
      <c r="A32" s="13" t="s">
        <v>144</v>
      </c>
      <c r="B32" s="32"/>
      <c r="C32" s="28"/>
      <c r="D32" s="5"/>
    </row>
    <row r="33" spans="1:4" x14ac:dyDescent="0.25">
      <c r="A33" s="64" t="s">
        <v>19</v>
      </c>
      <c r="B33" s="10"/>
      <c r="C33" s="27"/>
      <c r="D33" s="10"/>
    </row>
    <row r="34" spans="1:4" ht="30" x14ac:dyDescent="0.25">
      <c r="A34" s="13" t="s">
        <v>145</v>
      </c>
      <c r="B34" s="32"/>
      <c r="C34" s="28"/>
      <c r="D34" s="5"/>
    </row>
    <row r="35" spans="1:4" ht="45" x14ac:dyDescent="0.25">
      <c r="A35" s="13" t="s">
        <v>71</v>
      </c>
      <c r="B35" s="32"/>
      <c r="C35" s="28"/>
      <c r="D35" s="5"/>
    </row>
    <row r="36" spans="1:4" x14ac:dyDescent="0.25">
      <c r="A36" s="13" t="s">
        <v>45</v>
      </c>
      <c r="B36" s="32"/>
      <c r="C36" s="28"/>
      <c r="D36" s="5"/>
    </row>
    <row r="37" spans="1:4" x14ac:dyDescent="0.25">
      <c r="A37" s="13" t="s">
        <v>46</v>
      </c>
      <c r="B37" s="32"/>
      <c r="C37" s="28"/>
      <c r="D37" s="5"/>
    </row>
    <row r="38" spans="1:4" ht="30" x14ac:dyDescent="0.25">
      <c r="A38" s="13" t="s">
        <v>43</v>
      </c>
      <c r="B38" s="32"/>
      <c r="C38" s="28"/>
      <c r="D38" s="5"/>
    </row>
    <row r="39" spans="1:4" ht="30" x14ac:dyDescent="0.25">
      <c r="A39" s="13" t="s">
        <v>146</v>
      </c>
      <c r="B39" s="32"/>
      <c r="C39" s="28"/>
      <c r="D39" s="5"/>
    </row>
    <row r="40" spans="1:4" x14ac:dyDescent="0.25">
      <c r="A40" s="13" t="s">
        <v>44</v>
      </c>
      <c r="B40" s="32"/>
      <c r="C40" s="28"/>
      <c r="D40" s="5"/>
    </row>
    <row r="41" spans="1:4" ht="30" x14ac:dyDescent="0.25">
      <c r="A41" s="13" t="s">
        <v>147</v>
      </c>
      <c r="B41" s="32"/>
      <c r="C41" s="28"/>
      <c r="D41" s="5"/>
    </row>
    <row r="42" spans="1:4" x14ac:dyDescent="0.25">
      <c r="A42" s="64" t="s">
        <v>20</v>
      </c>
      <c r="B42" s="10"/>
      <c r="C42" s="27"/>
      <c r="D42" s="10"/>
    </row>
    <row r="43" spans="1:4" x14ac:dyDescent="0.25">
      <c r="A43" s="13" t="s">
        <v>72</v>
      </c>
      <c r="B43" s="32"/>
      <c r="C43" s="28"/>
      <c r="D43" s="5"/>
    </row>
    <row r="44" spans="1:4" x14ac:dyDescent="0.25">
      <c r="A44" s="13" t="s">
        <v>21</v>
      </c>
      <c r="B44" s="32"/>
      <c r="C44" s="28"/>
      <c r="D44" s="5"/>
    </row>
    <row r="45" spans="1:4" ht="30" x14ac:dyDescent="0.25">
      <c r="A45" s="13" t="s">
        <v>148</v>
      </c>
      <c r="B45" s="32"/>
      <c r="C45" s="28"/>
      <c r="D45" s="5"/>
    </row>
    <row r="46" spans="1:4" ht="30" x14ac:dyDescent="0.25">
      <c r="A46" s="13" t="s">
        <v>22</v>
      </c>
      <c r="B46" s="32"/>
      <c r="C46" s="28"/>
      <c r="D46" s="5"/>
    </row>
    <row r="47" spans="1:4" ht="42.6" customHeight="1" x14ac:dyDescent="0.25">
      <c r="A47" s="13" t="s">
        <v>149</v>
      </c>
      <c r="B47" s="32"/>
      <c r="C47" s="28"/>
      <c r="D47" s="5"/>
    </row>
    <row r="48" spans="1:4" ht="30" x14ac:dyDescent="0.25">
      <c r="A48" s="13" t="s">
        <v>150</v>
      </c>
      <c r="B48" s="32"/>
      <c r="C48" s="28"/>
      <c r="D48" s="5"/>
    </row>
    <row r="49" spans="1:4" ht="30" x14ac:dyDescent="0.25">
      <c r="A49" s="13" t="s">
        <v>151</v>
      </c>
      <c r="B49" s="32"/>
      <c r="C49" s="28"/>
      <c r="D49" s="5"/>
    </row>
    <row r="50" spans="1:4" ht="30" x14ac:dyDescent="0.25">
      <c r="A50" s="13" t="s">
        <v>152</v>
      </c>
      <c r="B50" s="32"/>
      <c r="C50" s="28"/>
      <c r="D50" s="5"/>
    </row>
    <row r="51" spans="1:4" ht="43.9" customHeight="1" x14ac:dyDescent="0.25">
      <c r="A51" s="13" t="s">
        <v>153</v>
      </c>
      <c r="B51" s="32"/>
      <c r="C51" s="28"/>
      <c r="D51" s="5"/>
    </row>
    <row r="52" spans="1:4" ht="30" x14ac:dyDescent="0.25">
      <c r="A52" s="13" t="s">
        <v>154</v>
      </c>
      <c r="B52" s="32"/>
      <c r="C52" s="28"/>
      <c r="D52" s="5"/>
    </row>
    <row r="53" spans="1:4" x14ac:dyDescent="0.25">
      <c r="A53" s="64" t="s">
        <v>216</v>
      </c>
      <c r="B53" s="10"/>
      <c r="C53" s="27"/>
      <c r="D53" s="10"/>
    </row>
    <row r="54" spans="1:4" x14ac:dyDescent="0.25">
      <c r="A54" s="13" t="s">
        <v>155</v>
      </c>
      <c r="B54" s="32"/>
      <c r="C54" s="28"/>
      <c r="D54" s="5"/>
    </row>
    <row r="55" spans="1:4" ht="30" x14ac:dyDescent="0.25">
      <c r="A55" s="13" t="s">
        <v>156</v>
      </c>
      <c r="B55" s="32"/>
      <c r="C55" s="28"/>
      <c r="D55" s="5"/>
    </row>
    <row r="56" spans="1:4" ht="30" x14ac:dyDescent="0.25">
      <c r="A56" s="13" t="s">
        <v>73</v>
      </c>
      <c r="B56" s="32"/>
      <c r="C56" s="28"/>
      <c r="D56" s="5"/>
    </row>
    <row r="57" spans="1:4" x14ac:dyDescent="0.25">
      <c r="A57" s="13" t="s">
        <v>23</v>
      </c>
      <c r="B57" s="32"/>
      <c r="C57" s="28"/>
      <c r="D57" s="5"/>
    </row>
    <row r="58" spans="1:4" x14ac:dyDescent="0.25">
      <c r="A58" s="64" t="s">
        <v>24</v>
      </c>
      <c r="B58" s="10"/>
      <c r="C58" s="27"/>
      <c r="D58" s="10"/>
    </row>
    <row r="59" spans="1:4" x14ac:dyDescent="0.25">
      <c r="A59" s="13" t="s">
        <v>74</v>
      </c>
      <c r="B59" s="32"/>
      <c r="C59" s="28"/>
      <c r="D59" s="5"/>
    </row>
    <row r="60" spans="1:4" x14ac:dyDescent="0.25">
      <c r="A60" s="13" t="s">
        <v>25</v>
      </c>
      <c r="B60" s="32"/>
      <c r="C60" s="28"/>
      <c r="D60" s="5"/>
    </row>
    <row r="61" spans="1:4" ht="30" x14ac:dyDescent="0.25">
      <c r="A61" s="13" t="s">
        <v>157</v>
      </c>
      <c r="B61" s="32"/>
      <c r="C61" s="28"/>
      <c r="D61" s="5"/>
    </row>
    <row r="62" spans="1:4" ht="45" x14ac:dyDescent="0.25">
      <c r="A62" s="13" t="s">
        <v>264</v>
      </c>
      <c r="B62" s="32"/>
      <c r="C62" s="28"/>
      <c r="D62" s="5"/>
    </row>
    <row r="63" spans="1:4" ht="30" x14ac:dyDescent="0.25">
      <c r="A63" s="13" t="s">
        <v>158</v>
      </c>
      <c r="B63" s="32"/>
      <c r="C63" s="28"/>
      <c r="D63" s="5"/>
    </row>
    <row r="64" spans="1:4" ht="30" x14ac:dyDescent="0.25">
      <c r="A64" s="13" t="s">
        <v>265</v>
      </c>
      <c r="B64" s="32"/>
      <c r="C64" s="28"/>
      <c r="D64" s="5"/>
    </row>
    <row r="65" spans="1:4" ht="30" x14ac:dyDescent="0.25">
      <c r="A65" s="13" t="s">
        <v>266</v>
      </c>
      <c r="B65" s="32"/>
      <c r="C65" s="28"/>
      <c r="D65" s="5"/>
    </row>
    <row r="66" spans="1:4" ht="30" x14ac:dyDescent="0.25">
      <c r="A66" s="13" t="s">
        <v>267</v>
      </c>
      <c r="B66" s="32"/>
      <c r="C66" s="28"/>
      <c r="D66" s="5"/>
    </row>
    <row r="67" spans="1:4" x14ac:dyDescent="0.25">
      <c r="A67" s="64" t="s">
        <v>78</v>
      </c>
      <c r="B67" s="10"/>
      <c r="C67" s="27"/>
      <c r="D67" s="10"/>
    </row>
    <row r="68" spans="1:4" ht="30" x14ac:dyDescent="0.25">
      <c r="A68" s="13" t="s">
        <v>159</v>
      </c>
      <c r="B68" s="32"/>
      <c r="C68" s="28"/>
      <c r="D68" s="5"/>
    </row>
    <row r="69" spans="1:4" ht="28.9" customHeight="1" x14ac:dyDescent="0.25">
      <c r="A69" s="13" t="s">
        <v>79</v>
      </c>
      <c r="B69" s="32"/>
      <c r="C69" s="28"/>
      <c r="D69" s="5"/>
    </row>
    <row r="70" spans="1:4" x14ac:dyDescent="0.25">
      <c r="A70" s="13" t="s">
        <v>80</v>
      </c>
      <c r="B70" s="32"/>
      <c r="C70" s="28"/>
      <c r="D70" s="5"/>
    </row>
    <row r="71" spans="1:4" ht="29.45" customHeight="1" x14ac:dyDescent="0.25">
      <c r="A71" s="13" t="s">
        <v>160</v>
      </c>
      <c r="B71" s="32"/>
      <c r="C71" s="28"/>
      <c r="D71" s="5"/>
    </row>
    <row r="72" spans="1:4" x14ac:dyDescent="0.25">
      <c r="A72" s="53" t="s">
        <v>81</v>
      </c>
      <c r="B72" s="10"/>
      <c r="C72" s="27"/>
      <c r="D72" s="10"/>
    </row>
    <row r="73" spans="1:4" ht="30" x14ac:dyDescent="0.25">
      <c r="A73" s="13" t="s">
        <v>217</v>
      </c>
      <c r="B73" s="32"/>
      <c r="C73" s="28"/>
      <c r="D73" s="5"/>
    </row>
    <row r="74" spans="1:4" ht="30" x14ac:dyDescent="0.25">
      <c r="A74" s="13" t="s">
        <v>161</v>
      </c>
      <c r="B74" s="32"/>
      <c r="C74" s="28"/>
      <c r="D74" s="5"/>
    </row>
    <row r="75" spans="1:4" ht="29.45" customHeight="1" x14ac:dyDescent="0.25">
      <c r="A75" s="13" t="s">
        <v>162</v>
      </c>
      <c r="B75" s="32"/>
      <c r="C75" s="28"/>
      <c r="D75" s="5"/>
    </row>
    <row r="76" spans="1:4" ht="30" x14ac:dyDescent="0.25">
      <c r="A76" s="13" t="s">
        <v>82</v>
      </c>
      <c r="B76" s="32"/>
      <c r="C76" s="28"/>
      <c r="D76" s="5"/>
    </row>
    <row r="77" spans="1:4" ht="30" x14ac:dyDescent="0.25">
      <c r="A77" s="13" t="s">
        <v>163</v>
      </c>
      <c r="B77" s="32"/>
      <c r="C77" s="28"/>
      <c r="D77" s="5"/>
    </row>
    <row r="78" spans="1:4" x14ac:dyDescent="0.25">
      <c r="A78" s="64" t="s">
        <v>83</v>
      </c>
      <c r="B78" s="10"/>
      <c r="C78" s="27"/>
      <c r="D78" s="10"/>
    </row>
    <row r="79" spans="1:4" ht="30" x14ac:dyDescent="0.25">
      <c r="A79" s="13" t="s">
        <v>218</v>
      </c>
      <c r="B79" s="32"/>
      <c r="C79" s="28"/>
      <c r="D79" s="5"/>
    </row>
    <row r="80" spans="1:4" x14ac:dyDescent="0.25">
      <c r="A80" s="64" t="s">
        <v>84</v>
      </c>
      <c r="B80" s="10"/>
      <c r="C80" s="27"/>
      <c r="D80" s="10"/>
    </row>
    <row r="81" spans="1:5" ht="30" customHeight="1" x14ac:dyDescent="0.25">
      <c r="A81" s="13" t="s">
        <v>85</v>
      </c>
      <c r="B81" s="32"/>
      <c r="C81" s="28"/>
      <c r="D81" s="5"/>
    </row>
    <row r="82" spans="1:5" x14ac:dyDescent="0.25">
      <c r="A82" s="13" t="s">
        <v>86</v>
      </c>
      <c r="B82" s="32"/>
      <c r="C82" s="28"/>
      <c r="D82" s="5"/>
    </row>
    <row r="83" spans="1:5" x14ac:dyDescent="0.25">
      <c r="A83" s="53" t="s">
        <v>87</v>
      </c>
      <c r="B83" s="10"/>
      <c r="C83" s="27"/>
      <c r="D83" s="10"/>
    </row>
    <row r="84" spans="1:5" ht="31.9" customHeight="1" x14ac:dyDescent="0.25">
      <c r="A84" s="13" t="s">
        <v>164</v>
      </c>
      <c r="B84" s="32"/>
      <c r="C84" s="28"/>
      <c r="D84" s="5"/>
    </row>
    <row r="85" spans="1:5" ht="30" x14ac:dyDescent="0.25">
      <c r="A85" s="13" t="s">
        <v>165</v>
      </c>
      <c r="B85" s="32"/>
      <c r="C85" s="28"/>
      <c r="D85" s="5"/>
    </row>
    <row r="86" spans="1:5" ht="47.45" customHeight="1" x14ac:dyDescent="0.25">
      <c r="A86" s="13" t="s">
        <v>166</v>
      </c>
      <c r="B86" s="32"/>
      <c r="C86" s="28"/>
      <c r="D86" s="5"/>
    </row>
    <row r="87" spans="1:5" ht="33.75" customHeight="1" x14ac:dyDescent="0.25">
      <c r="A87" s="13" t="s">
        <v>220</v>
      </c>
      <c r="B87" s="32"/>
      <c r="C87" s="28"/>
      <c r="D87" s="5"/>
    </row>
    <row r="88" spans="1:5" x14ac:dyDescent="0.25">
      <c r="A88" s="13" t="s">
        <v>257</v>
      </c>
      <c r="B88" s="32"/>
      <c r="C88" s="28"/>
      <c r="D88" s="5"/>
    </row>
    <row r="89" spans="1:5" x14ac:dyDescent="0.25">
      <c r="A89" s="13" t="s">
        <v>219</v>
      </c>
      <c r="B89" s="32"/>
      <c r="C89" s="28"/>
      <c r="D89" s="5"/>
    </row>
    <row r="90" spans="1:5" ht="30" x14ac:dyDescent="0.25">
      <c r="A90" s="13" t="s">
        <v>167</v>
      </c>
      <c r="B90" s="32"/>
      <c r="C90" s="28"/>
      <c r="D90" s="5"/>
    </row>
    <row r="91" spans="1:5" ht="30" x14ac:dyDescent="0.25">
      <c r="A91" s="12" t="s">
        <v>221</v>
      </c>
      <c r="B91" s="32"/>
      <c r="C91" s="4"/>
      <c r="D91" s="5"/>
    </row>
    <row r="92" spans="1:5" x14ac:dyDescent="0.25"/>
    <row r="93" spans="1:5" hidden="1" x14ac:dyDescent="0.25">
      <c r="C93" s="3"/>
      <c r="D93" s="11"/>
      <c r="E93" s="11"/>
    </row>
    <row r="94" spans="1:5" x14ac:dyDescent="0.25"/>
  </sheetData>
  <conditionalFormatting sqref="C4:C14 C59:C66">
    <cfRule type="expression" dxfId="25" priority="12">
      <formula>B4="No"</formula>
    </cfRule>
  </conditionalFormatting>
  <conditionalFormatting sqref="C16:C26">
    <cfRule type="expression" dxfId="24" priority="11">
      <formula>B16="No"</formula>
    </cfRule>
  </conditionalFormatting>
  <conditionalFormatting sqref="C28:C32">
    <cfRule type="expression" dxfId="23" priority="10">
      <formula>B28="No"</formula>
    </cfRule>
  </conditionalFormatting>
  <conditionalFormatting sqref="C34:C41">
    <cfRule type="expression" dxfId="22" priority="9">
      <formula>B34="No"</formula>
    </cfRule>
  </conditionalFormatting>
  <conditionalFormatting sqref="C43:C52">
    <cfRule type="expression" dxfId="21" priority="8">
      <formula>B43="No"</formula>
    </cfRule>
  </conditionalFormatting>
  <conditionalFormatting sqref="C54:C57">
    <cfRule type="expression" dxfId="20" priority="7">
      <formula>B54="No"</formula>
    </cfRule>
  </conditionalFormatting>
  <conditionalFormatting sqref="C68:C71">
    <cfRule type="expression" dxfId="19" priority="5">
      <formula>B68="No"</formula>
    </cfRule>
  </conditionalFormatting>
  <conditionalFormatting sqref="C73:C77">
    <cfRule type="expression" dxfId="18" priority="4">
      <formula>B73="No"</formula>
    </cfRule>
  </conditionalFormatting>
  <conditionalFormatting sqref="C79">
    <cfRule type="expression" dxfId="17" priority="3">
      <formula>B79="No"</formula>
    </cfRule>
  </conditionalFormatting>
  <conditionalFormatting sqref="C81:C82">
    <cfRule type="expression" dxfId="16" priority="2">
      <formula>B81="No"</formula>
    </cfRule>
  </conditionalFormatting>
  <conditionalFormatting sqref="C84:C91">
    <cfRule type="expression" dxfId="15" priority="1">
      <formula>B84="No"</formula>
    </cfRule>
  </conditionalFormatting>
  <dataValidations count="2">
    <dataValidation type="list" allowBlank="1" showInputMessage="1" showErrorMessage="1" sqref="E77" xr:uid="{50954DD3-BF1E-4499-89D5-41A41E5E0B9E}">
      <formula1>Reliable</formula1>
    </dataValidation>
    <dataValidation type="textLength" operator="lessThan" allowBlank="1" showInputMessage="1" showErrorMessage="1" sqref="B80:D80 B3:D3 B15:D15 B27:D27 B33:D33 B42:D42 B53:D53 B58:D58 B67:D67 B72:D72 B78:D78 B83:D83" xr:uid="{7338A5CE-2BE6-4612-86E5-E9432330F0E6}">
      <formula1>1</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79EECDB0-49AB-4C45-8961-48989054973E}">
          <x14:formula1>
            <xm:f>Sheet1!$A$6:$A$7</xm:f>
          </x14:formula1>
          <xm:sqref>B73:B77 B79 B81:B82 B4:B14 B16:B26 B28:B32 B34:B41 B43:B52 B54:B57 B59:B66 B68:B71 B84:B91</xm:sqref>
        </x14:dataValidation>
        <x14:dataValidation type="list" showInputMessage="1" showErrorMessage="1" xr:uid="{CAD4A39D-597D-4D59-9571-8433C47EA83D}">
          <x14:formula1>
            <xm:f>IF(B4="no", Sheet1!$A$9, Reliable)</xm:f>
          </x14:formula1>
          <xm:sqref>C4:C14 C16:C26 C28:C32 C34:C41 C43:C52 C54:C57 C68:C71 C73:C77 C79 C81:C82 C84:C91 C59:C66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3CE9C3-C788-4DC6-B307-A1E59C9CB8E4}">
  <dimension ref="A1:E31"/>
  <sheetViews>
    <sheetView showGridLines="0" zoomScaleNormal="100" workbookViewId="0"/>
  </sheetViews>
  <sheetFormatPr defaultColWidth="0" defaultRowHeight="15" zeroHeight="1" x14ac:dyDescent="0.25"/>
  <cols>
    <col min="1" max="1" width="87.140625" style="3" customWidth="1"/>
    <col min="2" max="2" width="52.28515625" style="3" customWidth="1"/>
    <col min="3" max="4" width="40.7109375" style="3" customWidth="1"/>
    <col min="5" max="5" width="9.140625" customWidth="1"/>
    <col min="6" max="16384" width="9.140625" hidden="1"/>
  </cols>
  <sheetData>
    <row r="1" spans="1:4" ht="15.75" x14ac:dyDescent="0.25">
      <c r="A1" s="62" t="s">
        <v>222</v>
      </c>
      <c r="B1" s="59" t="s">
        <v>95</v>
      </c>
      <c r="C1" s="60" t="s">
        <v>67</v>
      </c>
      <c r="D1" s="61" t="s">
        <v>91</v>
      </c>
    </row>
    <row r="2" spans="1:4" ht="77.099999999999994" customHeight="1" x14ac:dyDescent="0.25">
      <c r="A2" s="17"/>
      <c r="B2" s="17" t="s">
        <v>205</v>
      </c>
      <c r="C2" s="17" t="s">
        <v>96</v>
      </c>
      <c r="D2" s="17" t="s">
        <v>242</v>
      </c>
    </row>
    <row r="3" spans="1:4" x14ac:dyDescent="0.25">
      <c r="A3" s="52" t="s">
        <v>26</v>
      </c>
      <c r="B3" s="10"/>
      <c r="C3" s="10"/>
      <c r="D3" s="10"/>
    </row>
    <row r="4" spans="1:4" ht="30" x14ac:dyDescent="0.25">
      <c r="A4" s="4" t="s">
        <v>47</v>
      </c>
      <c r="B4" s="16"/>
      <c r="C4" s="4"/>
      <c r="D4" s="5"/>
    </row>
    <row r="5" spans="1:4" ht="45" x14ac:dyDescent="0.25">
      <c r="A5" s="4" t="s">
        <v>181</v>
      </c>
      <c r="B5" s="16"/>
      <c r="C5" s="4"/>
      <c r="D5" s="5"/>
    </row>
    <row r="6" spans="1:4" ht="30" x14ac:dyDescent="0.25">
      <c r="A6" s="4" t="s">
        <v>168</v>
      </c>
      <c r="B6" s="16"/>
      <c r="C6" s="4"/>
      <c r="D6" s="5"/>
    </row>
    <row r="7" spans="1:4" ht="30" x14ac:dyDescent="0.25">
      <c r="A7" s="4" t="s">
        <v>169</v>
      </c>
      <c r="B7" s="16"/>
      <c r="C7" s="4"/>
      <c r="D7" s="5"/>
    </row>
    <row r="8" spans="1:4" ht="28.9" customHeight="1" x14ac:dyDescent="0.25">
      <c r="A8" s="4" t="s">
        <v>229</v>
      </c>
      <c r="B8" s="16"/>
      <c r="C8" s="4"/>
      <c r="D8" s="5"/>
    </row>
    <row r="9" spans="1:4" x14ac:dyDescent="0.25">
      <c r="A9" s="52" t="s">
        <v>27</v>
      </c>
      <c r="B9" s="10"/>
      <c r="C9" s="10"/>
      <c r="D9" s="10"/>
    </row>
    <row r="10" spans="1:4" ht="45" x14ac:dyDescent="0.25">
      <c r="A10" s="31" t="s">
        <v>268</v>
      </c>
      <c r="B10" s="16"/>
      <c r="C10" s="4"/>
      <c r="D10" s="5"/>
    </row>
    <row r="11" spans="1:4" ht="30" x14ac:dyDescent="0.25">
      <c r="A11" s="4" t="s">
        <v>230</v>
      </c>
      <c r="B11" s="16"/>
      <c r="C11" s="4"/>
      <c r="D11" s="5"/>
    </row>
    <row r="12" spans="1:4" ht="42.6" customHeight="1" x14ac:dyDescent="0.25">
      <c r="A12" s="4" t="s">
        <v>231</v>
      </c>
      <c r="B12" s="16"/>
      <c r="C12" s="4"/>
      <c r="D12" s="5"/>
    </row>
    <row r="13" spans="1:4" x14ac:dyDescent="0.25">
      <c r="A13" s="52" t="s">
        <v>170</v>
      </c>
      <c r="B13" s="10"/>
      <c r="C13" s="10"/>
      <c r="D13" s="10"/>
    </row>
    <row r="14" spans="1:4" ht="30" x14ac:dyDescent="0.25">
      <c r="A14" s="4" t="s">
        <v>232</v>
      </c>
      <c r="B14" s="16"/>
      <c r="C14" s="4"/>
      <c r="D14" s="5"/>
    </row>
    <row r="15" spans="1:4" ht="30" x14ac:dyDescent="0.25">
      <c r="A15" s="4" t="s">
        <v>75</v>
      </c>
      <c r="B15" s="16"/>
      <c r="C15" s="4"/>
      <c r="D15" s="5"/>
    </row>
    <row r="16" spans="1:4" ht="30" x14ac:dyDescent="0.25">
      <c r="A16" s="4" t="s">
        <v>233</v>
      </c>
      <c r="B16" s="16"/>
      <c r="C16" s="4"/>
      <c r="D16" s="5"/>
    </row>
    <row r="17" spans="1:4" ht="30" x14ac:dyDescent="0.25">
      <c r="A17" s="4" t="s">
        <v>171</v>
      </c>
      <c r="B17" s="16"/>
      <c r="C17" s="4"/>
      <c r="D17" s="5"/>
    </row>
    <row r="18" spans="1:4" ht="28.9" customHeight="1" x14ac:dyDescent="0.25">
      <c r="A18" s="4" t="s">
        <v>172</v>
      </c>
      <c r="B18" s="16"/>
      <c r="C18" s="4"/>
      <c r="D18" s="5"/>
    </row>
    <row r="19" spans="1:4" x14ac:dyDescent="0.25">
      <c r="A19" s="52" t="s">
        <v>28</v>
      </c>
      <c r="B19" s="10"/>
      <c r="C19" s="10"/>
      <c r="D19" s="10"/>
    </row>
    <row r="20" spans="1:4" ht="30" x14ac:dyDescent="0.25">
      <c r="A20" s="4" t="s">
        <v>173</v>
      </c>
      <c r="B20" s="16"/>
      <c r="C20" s="4"/>
      <c r="D20" s="5"/>
    </row>
    <row r="21" spans="1:4" ht="30" x14ac:dyDescent="0.25">
      <c r="A21" s="4" t="s">
        <v>174</v>
      </c>
      <c r="B21" s="16"/>
      <c r="C21" s="4"/>
      <c r="D21" s="5"/>
    </row>
    <row r="22" spans="1:4" x14ac:dyDescent="0.25">
      <c r="A22" s="4" t="s">
        <v>76</v>
      </c>
      <c r="B22" s="16"/>
      <c r="C22" s="4"/>
      <c r="D22" s="5"/>
    </row>
    <row r="23" spans="1:4" x14ac:dyDescent="0.25">
      <c r="A23" s="4" t="s">
        <v>48</v>
      </c>
      <c r="B23" s="16"/>
      <c r="C23" s="4"/>
      <c r="D23" s="5"/>
    </row>
    <row r="24" spans="1:4" x14ac:dyDescent="0.25">
      <c r="A24" s="4" t="s">
        <v>175</v>
      </c>
      <c r="B24" s="16"/>
      <c r="C24" s="4"/>
      <c r="D24" s="5"/>
    </row>
    <row r="25" spans="1:4" x14ac:dyDescent="0.25">
      <c r="A25" s="52" t="s">
        <v>30</v>
      </c>
      <c r="B25" s="10"/>
      <c r="C25" s="10"/>
      <c r="D25" s="10"/>
    </row>
    <row r="26" spans="1:4" ht="30" x14ac:dyDescent="0.25">
      <c r="A26" s="4" t="s">
        <v>176</v>
      </c>
      <c r="B26" s="16"/>
      <c r="C26" s="4"/>
      <c r="D26" s="5"/>
    </row>
    <row r="27" spans="1:4" ht="30" x14ac:dyDescent="0.25">
      <c r="A27" s="4" t="s">
        <v>177</v>
      </c>
      <c r="B27" s="16"/>
      <c r="C27" s="4"/>
      <c r="D27" s="5"/>
    </row>
    <row r="28" spans="1:4" ht="45" x14ac:dyDescent="0.25">
      <c r="A28" s="4" t="s">
        <v>178</v>
      </c>
      <c r="B28" s="16"/>
      <c r="C28" s="4"/>
      <c r="D28" s="5"/>
    </row>
    <row r="29" spans="1:4" x14ac:dyDescent="0.25">
      <c r="A29" s="4" t="s">
        <v>179</v>
      </c>
      <c r="B29" s="16"/>
      <c r="C29" s="4"/>
      <c r="D29" s="5"/>
    </row>
    <row r="30" spans="1:4" x14ac:dyDescent="0.25">
      <c r="A30" s="4" t="s">
        <v>180</v>
      </c>
      <c r="B30" s="16"/>
      <c r="C30" s="4"/>
      <c r="D30" s="5"/>
    </row>
    <row r="31" spans="1:4" x14ac:dyDescent="0.25"/>
  </sheetData>
  <conditionalFormatting sqref="C4:C8">
    <cfRule type="expression" dxfId="14" priority="5">
      <formula>B4="No"</formula>
    </cfRule>
  </conditionalFormatting>
  <conditionalFormatting sqref="C10:C12">
    <cfRule type="expression" dxfId="13" priority="4">
      <formula>B10="No"</formula>
    </cfRule>
  </conditionalFormatting>
  <conditionalFormatting sqref="C14:C18">
    <cfRule type="expression" dxfId="12" priority="3">
      <formula>B14="No"</formula>
    </cfRule>
  </conditionalFormatting>
  <conditionalFormatting sqref="C20:C24">
    <cfRule type="expression" dxfId="11" priority="2">
      <formula>B20="No"</formula>
    </cfRule>
  </conditionalFormatting>
  <conditionalFormatting sqref="C26:C30">
    <cfRule type="expression" dxfId="10" priority="1">
      <formula>B26="No"</formula>
    </cfRule>
  </conditionalFormatting>
  <dataValidations count="1">
    <dataValidation type="textLength" operator="lessThan" allowBlank="1" showInputMessage="1" showErrorMessage="1" sqref="B25:D25 B19:D19 B13:D13 B9:D9 B3:D3" xr:uid="{EDB68F55-88D4-4963-95BB-5F107F4C42BB}">
      <formula1>1</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A0AFE2BE-5B9B-4FDF-8E74-DB7D4F4995B8}">
          <x14:formula1>
            <xm:f>Sheet1!$A$6:$A$7</xm:f>
          </x14:formula1>
          <xm:sqref>B20:B24 B4:B8 B10:B12 B14:B18 B26:B30</xm:sqref>
        </x14:dataValidation>
        <x14:dataValidation type="list" showInputMessage="1" showErrorMessage="1" xr:uid="{C6D8D993-F3C0-4D71-90E7-21CF5610275F}">
          <x14:formula1>
            <xm:f>IF(B4="no", Sheet1!$A$9, Reliable)</xm:f>
          </x14:formula1>
          <xm:sqref>C4:C8 C10:C12 C14:C18 C20:C24 C26:C30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7FD051-F8C1-490E-BF06-6A1925593A37}">
  <dimension ref="A1:E59"/>
  <sheetViews>
    <sheetView showGridLines="0" zoomScaleNormal="100" workbookViewId="0"/>
  </sheetViews>
  <sheetFormatPr defaultColWidth="0" defaultRowHeight="15" zeroHeight="1" x14ac:dyDescent="0.25"/>
  <cols>
    <col min="1" max="1" width="87.140625" style="11" customWidth="1"/>
    <col min="2" max="2" width="52.28515625" style="11" customWidth="1"/>
    <col min="3" max="4" width="40.7109375" style="3" customWidth="1"/>
    <col min="5" max="5" width="8.7109375" customWidth="1"/>
    <col min="6" max="16384" width="8.7109375" hidden="1"/>
  </cols>
  <sheetData>
    <row r="1" spans="1:4" ht="15.75" x14ac:dyDescent="0.25">
      <c r="A1" s="58" t="s">
        <v>31</v>
      </c>
      <c r="B1" s="59" t="s">
        <v>95</v>
      </c>
      <c r="C1" s="60" t="s">
        <v>67</v>
      </c>
      <c r="D1" s="61" t="s">
        <v>91</v>
      </c>
    </row>
    <row r="2" spans="1:4" ht="77.45" customHeight="1" x14ac:dyDescent="0.25">
      <c r="A2" s="17"/>
      <c r="B2" s="17" t="s">
        <v>204</v>
      </c>
      <c r="C2" s="17" t="s">
        <v>96</v>
      </c>
      <c r="D2" s="17" t="s">
        <v>242</v>
      </c>
    </row>
    <row r="3" spans="1:4" x14ac:dyDescent="0.25">
      <c r="A3" s="52" t="s">
        <v>32</v>
      </c>
      <c r="B3" s="10"/>
      <c r="C3" s="10"/>
      <c r="D3" s="10"/>
    </row>
    <row r="4" spans="1:4" ht="30" x14ac:dyDescent="0.25">
      <c r="A4" s="12" t="s">
        <v>182</v>
      </c>
      <c r="B4" s="16"/>
      <c r="C4" s="4"/>
      <c r="D4" s="5"/>
    </row>
    <row r="5" spans="1:4" ht="30" x14ac:dyDescent="0.25">
      <c r="A5" s="12" t="s">
        <v>183</v>
      </c>
      <c r="B5" s="16"/>
      <c r="C5" s="4"/>
      <c r="D5" s="5"/>
    </row>
    <row r="6" spans="1:4" ht="30" x14ac:dyDescent="0.25">
      <c r="A6" s="12" t="s">
        <v>77</v>
      </c>
      <c r="B6" s="16"/>
      <c r="C6" s="4"/>
      <c r="D6" s="5"/>
    </row>
    <row r="7" spans="1:4" ht="43.9" customHeight="1" x14ac:dyDescent="0.25">
      <c r="A7" s="12" t="s">
        <v>184</v>
      </c>
      <c r="B7" s="16"/>
      <c r="C7" s="4"/>
      <c r="D7" s="5"/>
    </row>
    <row r="8" spans="1:4" x14ac:dyDescent="0.25">
      <c r="A8" s="52" t="s">
        <v>223</v>
      </c>
      <c r="B8" s="10"/>
      <c r="C8" s="10"/>
      <c r="D8" s="10"/>
    </row>
    <row r="9" spans="1:4" x14ac:dyDescent="0.25">
      <c r="A9" s="12" t="s">
        <v>234</v>
      </c>
      <c r="B9" s="16"/>
      <c r="C9" s="4"/>
      <c r="D9" s="5"/>
    </row>
    <row r="10" spans="1:4" ht="30.75" customHeight="1" x14ac:dyDescent="0.25">
      <c r="A10" s="12" t="s">
        <v>185</v>
      </c>
      <c r="B10" s="16"/>
      <c r="C10" s="4"/>
      <c r="D10" s="5"/>
    </row>
    <row r="11" spans="1:4" x14ac:dyDescent="0.25">
      <c r="A11" s="52" t="s">
        <v>33</v>
      </c>
      <c r="B11" s="10"/>
      <c r="C11" s="10"/>
      <c r="D11" s="10"/>
    </row>
    <row r="12" spans="1:4" ht="30" x14ac:dyDescent="0.25">
      <c r="A12" s="12" t="s">
        <v>186</v>
      </c>
      <c r="B12" s="16"/>
      <c r="C12" s="4"/>
      <c r="D12" s="5"/>
    </row>
    <row r="13" spans="1:4" x14ac:dyDescent="0.25">
      <c r="A13" s="12" t="s">
        <v>49</v>
      </c>
      <c r="B13" s="16"/>
      <c r="C13" s="4"/>
      <c r="D13" s="5"/>
    </row>
    <row r="14" spans="1:4" ht="30" x14ac:dyDescent="0.25">
      <c r="A14" s="12" t="s">
        <v>50</v>
      </c>
      <c r="B14" s="16"/>
      <c r="C14" s="4"/>
      <c r="D14" s="5"/>
    </row>
    <row r="15" spans="1:4" x14ac:dyDescent="0.25">
      <c r="A15" s="52" t="s">
        <v>34</v>
      </c>
      <c r="B15" s="10"/>
      <c r="C15" s="10"/>
      <c r="D15" s="10"/>
    </row>
    <row r="16" spans="1:4" x14ac:dyDescent="0.25">
      <c r="A16" s="12" t="s">
        <v>51</v>
      </c>
      <c r="B16" s="16"/>
      <c r="C16" s="4"/>
      <c r="D16" s="5"/>
    </row>
    <row r="17" spans="1:4" ht="30" x14ac:dyDescent="0.25">
      <c r="A17" s="12" t="s">
        <v>187</v>
      </c>
      <c r="B17" s="16"/>
      <c r="C17" s="4"/>
      <c r="D17" s="5"/>
    </row>
    <row r="18" spans="1:4" ht="30" x14ac:dyDescent="0.25">
      <c r="A18" s="12" t="s">
        <v>35</v>
      </c>
      <c r="B18" s="16"/>
      <c r="C18" s="4"/>
      <c r="D18" s="5"/>
    </row>
    <row r="19" spans="1:4" x14ac:dyDescent="0.25">
      <c r="A19" s="10" t="s">
        <v>224</v>
      </c>
      <c r="B19" s="10"/>
      <c r="C19" s="10"/>
      <c r="D19" s="10"/>
    </row>
    <row r="20" spans="1:4" ht="30" x14ac:dyDescent="0.25">
      <c r="A20" s="12" t="s">
        <v>188</v>
      </c>
      <c r="B20" s="16"/>
      <c r="C20" s="4"/>
      <c r="D20" s="5"/>
    </row>
    <row r="21" spans="1:4" ht="30" x14ac:dyDescent="0.25">
      <c r="A21" s="12" t="s">
        <v>189</v>
      </c>
      <c r="B21" s="16"/>
      <c r="C21" s="4"/>
      <c r="D21" s="5"/>
    </row>
    <row r="22" spans="1:4" ht="30" x14ac:dyDescent="0.25">
      <c r="A22" s="12" t="s">
        <v>190</v>
      </c>
      <c r="B22" s="16"/>
      <c r="C22" s="4"/>
      <c r="D22" s="5"/>
    </row>
    <row r="23" spans="1:4" ht="30" x14ac:dyDescent="0.25">
      <c r="A23" s="12" t="s">
        <v>191</v>
      </c>
      <c r="B23" s="16"/>
      <c r="C23" s="4"/>
      <c r="D23" s="5"/>
    </row>
    <row r="24" spans="1:4" x14ac:dyDescent="0.25">
      <c r="A24" s="52" t="s">
        <v>52</v>
      </c>
      <c r="B24" s="10"/>
      <c r="C24" s="10"/>
      <c r="D24" s="10"/>
    </row>
    <row r="25" spans="1:4" ht="30" x14ac:dyDescent="0.25">
      <c r="A25" s="12" t="s">
        <v>53</v>
      </c>
      <c r="B25" s="16"/>
      <c r="C25" s="4"/>
      <c r="D25" s="5"/>
    </row>
    <row r="26" spans="1:4" ht="30" x14ac:dyDescent="0.25">
      <c r="A26" s="12" t="s">
        <v>192</v>
      </c>
      <c r="B26" s="16"/>
      <c r="C26" s="4"/>
      <c r="D26" s="5"/>
    </row>
    <row r="27" spans="1:4" ht="30" x14ac:dyDescent="0.25">
      <c r="A27" s="12" t="s">
        <v>193</v>
      </c>
      <c r="B27" s="16"/>
      <c r="C27" s="4"/>
      <c r="D27" s="5"/>
    </row>
    <row r="28" spans="1:4" x14ac:dyDescent="0.25">
      <c r="A28" s="12" t="s">
        <v>194</v>
      </c>
      <c r="B28" s="16"/>
      <c r="C28" s="4"/>
      <c r="D28" s="5"/>
    </row>
    <row r="29" spans="1:4" x14ac:dyDescent="0.25">
      <c r="A29" s="52" t="s">
        <v>54</v>
      </c>
      <c r="B29" s="10"/>
      <c r="C29" s="10"/>
      <c r="D29" s="10"/>
    </row>
    <row r="30" spans="1:4" ht="30" x14ac:dyDescent="0.25">
      <c r="A30" s="12" t="s">
        <v>195</v>
      </c>
      <c r="B30" s="16"/>
      <c r="C30" s="4"/>
      <c r="D30" s="5"/>
    </row>
    <row r="31" spans="1:4" x14ac:dyDescent="0.25">
      <c r="A31" s="12" t="s">
        <v>196</v>
      </c>
      <c r="B31" s="16"/>
      <c r="C31" s="4"/>
      <c r="D31" s="5"/>
    </row>
    <row r="32" spans="1:4" x14ac:dyDescent="0.25">
      <c r="A32" s="12" t="s">
        <v>200</v>
      </c>
      <c r="B32" s="16"/>
      <c r="C32" s="4"/>
      <c r="D32" s="5"/>
    </row>
    <row r="33" spans="1:4" x14ac:dyDescent="0.25">
      <c r="A33" s="12" t="s">
        <v>55</v>
      </c>
      <c r="B33" s="16"/>
      <c r="C33" s="4"/>
      <c r="D33" s="5"/>
    </row>
    <row r="34" spans="1:4" ht="30" x14ac:dyDescent="0.25">
      <c r="A34" s="12" t="s">
        <v>197</v>
      </c>
      <c r="B34" s="16"/>
      <c r="C34" s="4"/>
      <c r="D34" s="5"/>
    </row>
    <row r="35" spans="1:4" ht="30" x14ac:dyDescent="0.25">
      <c r="A35" s="12" t="s">
        <v>198</v>
      </c>
      <c r="B35" s="16"/>
      <c r="C35" s="4"/>
      <c r="D35" s="5"/>
    </row>
    <row r="36" spans="1:4" x14ac:dyDescent="0.25">
      <c r="A36" s="52" t="s">
        <v>56</v>
      </c>
      <c r="B36" s="10"/>
      <c r="C36" s="10"/>
      <c r="D36" s="10"/>
    </row>
    <row r="37" spans="1:4" ht="29.45" customHeight="1" x14ac:dyDescent="0.25">
      <c r="A37" s="12" t="s">
        <v>262</v>
      </c>
      <c r="B37" s="16"/>
      <c r="C37" s="4"/>
      <c r="D37" s="5"/>
    </row>
    <row r="38" spans="1:4" x14ac:dyDescent="0.25">
      <c r="A38" s="52" t="s">
        <v>57</v>
      </c>
      <c r="B38" s="10"/>
      <c r="C38" s="10"/>
      <c r="D38" s="10"/>
    </row>
    <row r="39" spans="1:4" ht="43.15" customHeight="1" x14ac:dyDescent="0.25">
      <c r="A39" s="12" t="s">
        <v>269</v>
      </c>
      <c r="B39" s="16"/>
      <c r="C39" s="4"/>
      <c r="D39" s="5"/>
    </row>
    <row r="40" spans="1:4" ht="30" x14ac:dyDescent="0.25">
      <c r="A40" s="12" t="s">
        <v>199</v>
      </c>
      <c r="B40" s="16"/>
      <c r="C40" s="4"/>
      <c r="D40" s="5"/>
    </row>
    <row r="41" spans="1:4" ht="42" customHeight="1" x14ac:dyDescent="0.25">
      <c r="A41" s="12" t="s">
        <v>270</v>
      </c>
      <c r="B41" s="16"/>
      <c r="C41" s="4"/>
      <c r="D41" s="5"/>
    </row>
    <row r="42" spans="1:4" x14ac:dyDescent="0.25">
      <c r="A42" s="53" t="s">
        <v>58</v>
      </c>
      <c r="B42" s="10"/>
      <c r="C42" s="10"/>
      <c r="D42" s="10"/>
    </row>
    <row r="43" spans="1:4" ht="30" x14ac:dyDescent="0.25">
      <c r="A43" s="12" t="s">
        <v>235</v>
      </c>
      <c r="B43" s="16"/>
      <c r="C43" s="4"/>
      <c r="D43" s="5"/>
    </row>
    <row r="44" spans="1:4" ht="30" x14ac:dyDescent="0.25">
      <c r="A44" s="12" t="s">
        <v>236</v>
      </c>
      <c r="B44" s="16"/>
      <c r="C44" s="4"/>
      <c r="D44" s="5"/>
    </row>
    <row r="45" spans="1:4" ht="30" x14ac:dyDescent="0.25">
      <c r="A45" s="12" t="s">
        <v>237</v>
      </c>
      <c r="B45" s="16"/>
      <c r="C45" s="4"/>
      <c r="D45" s="5"/>
    </row>
    <row r="46" spans="1:4" ht="30" x14ac:dyDescent="0.25">
      <c r="A46" s="12" t="s">
        <v>238</v>
      </c>
      <c r="B46" s="16"/>
      <c r="C46" s="4"/>
      <c r="D46" s="5"/>
    </row>
    <row r="47" spans="1:4" ht="29.45" customHeight="1" x14ac:dyDescent="0.25">
      <c r="A47" s="12" t="s">
        <v>239</v>
      </c>
      <c r="B47" s="16"/>
      <c r="C47" s="4"/>
      <c r="D47" s="5"/>
    </row>
    <row r="48" spans="1:4" x14ac:dyDescent="0.25">
      <c r="A48" s="12" t="s">
        <v>240</v>
      </c>
      <c r="B48" s="16"/>
      <c r="C48" s="4"/>
      <c r="D48" s="5"/>
    </row>
    <row r="49" spans="1:4" x14ac:dyDescent="0.25">
      <c r="A49" s="12" t="s">
        <v>241</v>
      </c>
      <c r="B49" s="16"/>
      <c r="C49" s="4"/>
      <c r="D49" s="5"/>
    </row>
    <row r="50" spans="1:4" x14ac:dyDescent="0.25">
      <c r="A50" s="6"/>
      <c r="B50" s="6"/>
      <c r="C50" s="7"/>
      <c r="D50" s="7"/>
    </row>
    <row r="51" spans="1:4" hidden="1" x14ac:dyDescent="0.25">
      <c r="C51" s="7"/>
      <c r="D51" s="7"/>
    </row>
    <row r="52" spans="1:4" hidden="1" x14ac:dyDescent="0.25">
      <c r="C52" s="7"/>
      <c r="D52" s="7"/>
    </row>
    <row r="53" spans="1:4" hidden="1" x14ac:dyDescent="0.25">
      <c r="C53" s="7"/>
      <c r="D53" s="7"/>
    </row>
    <row r="54" spans="1:4" hidden="1" x14ac:dyDescent="0.25">
      <c r="C54" s="8"/>
      <c r="D54" s="8"/>
    </row>
    <row r="55" spans="1:4" hidden="1" x14ac:dyDescent="0.25">
      <c r="C55" s="8"/>
      <c r="D55" s="8"/>
    </row>
    <row r="56" spans="1:4" hidden="1" x14ac:dyDescent="0.25">
      <c r="C56" s="7"/>
      <c r="D56" s="7"/>
    </row>
    <row r="57" spans="1:4" hidden="1" x14ac:dyDescent="0.25">
      <c r="C57" s="7"/>
      <c r="D57" s="7"/>
    </row>
    <row r="58" spans="1:4" hidden="1" x14ac:dyDescent="0.25">
      <c r="C58" s="7"/>
      <c r="D58" s="7"/>
    </row>
    <row r="59" spans="1:4" hidden="1" x14ac:dyDescent="0.25">
      <c r="C59" s="7"/>
      <c r="D59" s="7"/>
    </row>
  </sheetData>
  <conditionalFormatting sqref="C4:C7">
    <cfRule type="expression" dxfId="9" priority="10">
      <formula>B4="No"</formula>
    </cfRule>
  </conditionalFormatting>
  <conditionalFormatting sqref="C9:C10">
    <cfRule type="expression" dxfId="8" priority="9">
      <formula>B9="No"</formula>
    </cfRule>
  </conditionalFormatting>
  <conditionalFormatting sqref="C12:C14">
    <cfRule type="expression" dxfId="7" priority="8">
      <formula>B12="No"</formula>
    </cfRule>
  </conditionalFormatting>
  <conditionalFormatting sqref="C16:C18">
    <cfRule type="expression" dxfId="6" priority="7">
      <formula>B16="No"</formula>
    </cfRule>
  </conditionalFormatting>
  <conditionalFormatting sqref="C20:C23">
    <cfRule type="expression" dxfId="5" priority="6">
      <formula>B20="No"</formula>
    </cfRule>
  </conditionalFormatting>
  <conditionalFormatting sqref="C25:C28">
    <cfRule type="expression" dxfId="4" priority="5">
      <formula>B25="No"</formula>
    </cfRule>
  </conditionalFormatting>
  <conditionalFormatting sqref="C30:C35">
    <cfRule type="expression" dxfId="3" priority="4">
      <formula>B30="No"</formula>
    </cfRule>
  </conditionalFormatting>
  <conditionalFormatting sqref="C37">
    <cfRule type="expression" dxfId="2" priority="3">
      <formula>B37="No"</formula>
    </cfRule>
  </conditionalFormatting>
  <conditionalFormatting sqref="C39:C41">
    <cfRule type="expression" dxfId="1" priority="2">
      <formula>B39="No"</formula>
    </cfRule>
  </conditionalFormatting>
  <conditionalFormatting sqref="C43:C49">
    <cfRule type="expression" dxfId="0" priority="1">
      <formula>B43="No"</formula>
    </cfRule>
  </conditionalFormatting>
  <dataValidations count="1">
    <dataValidation type="textLength" operator="lessThan" allowBlank="1" showInputMessage="1" showErrorMessage="1" sqref="B3:D3 B8:D8 B11:D11 B15:D15 B19:D19 B24:D24 B29:D29 B36:D36 B38:D38 B42:D42" xr:uid="{D1654892-FA12-4B99-B5DC-48709B12FAAE}">
      <formula1>1</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18F7E6ED-4080-4F3E-8E63-8F9D91F2CEE7}">
          <x14:formula1>
            <xm:f>Sheet1!$A$6:$A$7</xm:f>
          </x14:formula1>
          <xm:sqref>B37 B39:B41 B4:B7 B9:B10 B12:B14 B16:B18 B20:B23 B25:B28 B30:B35 B43:B49</xm:sqref>
        </x14:dataValidation>
        <x14:dataValidation type="list" showInputMessage="1" showErrorMessage="1" xr:uid="{0E686280-DA0F-4B3F-8E1C-88FE6DF1209A}">
          <x14:formula1>
            <xm:f>IF(B4="no", Sheet1!$A$9, Reliable)</xm:f>
          </x14:formula1>
          <xm:sqref>C4:C7 C9:C10 C12:C14 C16:C18 C20:C23 C25:C28 C30:C35 C37 C39:C41 C43:C49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9F7071-A33A-49FC-96AE-E5615E0C3AD7}">
  <dimension ref="A1:C284"/>
  <sheetViews>
    <sheetView showGridLines="0" zoomScaleNormal="100" workbookViewId="0">
      <selection sqref="A1:B1"/>
    </sheetView>
  </sheetViews>
  <sheetFormatPr defaultColWidth="0" defaultRowHeight="15" zeroHeight="1" x14ac:dyDescent="0.25"/>
  <cols>
    <col min="1" max="1" width="59.7109375" customWidth="1"/>
    <col min="2" max="2" width="51.85546875" style="35" customWidth="1"/>
    <col min="3" max="3" width="9.140625" customWidth="1"/>
    <col min="4" max="16384" width="9.140625" hidden="1"/>
  </cols>
  <sheetData>
    <row r="1" spans="1:2" ht="15.75" x14ac:dyDescent="0.25">
      <c r="A1" s="70" t="s">
        <v>90</v>
      </c>
      <c r="B1" s="70"/>
    </row>
    <row r="2" spans="1:2" ht="78.599999999999994" customHeight="1" x14ac:dyDescent="0.25">
      <c r="A2" s="71" t="s">
        <v>258</v>
      </c>
      <c r="B2" s="72"/>
    </row>
    <row r="3" spans="1:2" x14ac:dyDescent="0.25">
      <c r="B3" s="24"/>
    </row>
    <row r="4" spans="1:2" ht="15.75" x14ac:dyDescent="0.25">
      <c r="A4" s="41" t="s">
        <v>243</v>
      </c>
      <c r="B4" s="42" t="s">
        <v>246</v>
      </c>
    </row>
    <row r="5" spans="1:2" ht="15.75" x14ac:dyDescent="0.25">
      <c r="A5" s="43" t="s">
        <v>248</v>
      </c>
      <c r="B5" s="44">
        <f>COUNTIF('Domain 1'!B4:B63,"Yes")/53</f>
        <v>0</v>
      </c>
    </row>
    <row r="6" spans="1:2" ht="15.75" x14ac:dyDescent="0.25">
      <c r="A6" s="45"/>
      <c r="B6" s="46"/>
    </row>
    <row r="7" spans="1:2" ht="15.75" x14ac:dyDescent="0.25">
      <c r="A7" s="47" t="s">
        <v>260</v>
      </c>
      <c r="B7" s="44"/>
    </row>
    <row r="8" spans="1:2" ht="15.75" x14ac:dyDescent="0.25">
      <c r="A8" s="48" t="s">
        <v>29</v>
      </c>
      <c r="B8" s="46">
        <f>IFERROR(COUNTIF('Domain 1'!$C$4:$C$63,A8)/COUNTIF('Domain 1'!$B$4:$B$64,"Yes"),0)</f>
        <v>0</v>
      </c>
    </row>
    <row r="9" spans="1:2" ht="15.75" x14ac:dyDescent="0.25">
      <c r="A9" s="49" t="s">
        <v>3</v>
      </c>
      <c r="B9" s="44">
        <f>IFERROR(COUNTIF('Domain 1'!$C$4:$C$63,A9)/COUNTIF('Domain 1'!$B$3:$B$63,"Yes"),0)</f>
        <v>0</v>
      </c>
    </row>
    <row r="10" spans="1:2" ht="15.75" x14ac:dyDescent="0.25">
      <c r="A10" s="50" t="s">
        <v>36</v>
      </c>
      <c r="B10" s="51">
        <f>IFERROR(COUNTIF('Domain 1'!$C$4:$C$63,A10)/COUNTIF('Domain 1'!$B$3:$B$63,"Yes"),0)</f>
        <v>0</v>
      </c>
    </row>
    <row r="11" spans="1:2" x14ac:dyDescent="0.25"/>
    <row r="12" spans="1:2" x14ac:dyDescent="0.25">
      <c r="A12" s="65" t="s">
        <v>66</v>
      </c>
      <c r="B12" s="36" t="s">
        <v>92</v>
      </c>
    </row>
    <row r="13" spans="1:2" x14ac:dyDescent="0.25">
      <c r="A13" s="19" t="s">
        <v>93</v>
      </c>
      <c r="B13" s="37">
        <f>COUNTIF('Domain 1'!B4:B14,"Yes")/11</f>
        <v>0</v>
      </c>
    </row>
    <row r="14" spans="1:2" x14ac:dyDescent="0.25">
      <c r="A14" s="18"/>
      <c r="B14" s="34"/>
    </row>
    <row r="15" spans="1:2" x14ac:dyDescent="0.25">
      <c r="A15" s="20" t="s">
        <v>94</v>
      </c>
      <c r="B15" s="37"/>
    </row>
    <row r="16" spans="1:2" x14ac:dyDescent="0.25">
      <c r="A16" s="21" t="s">
        <v>29</v>
      </c>
      <c r="B16" s="34">
        <f>IFERROR(COUNTIF('Domain 1'!$C$4:$C$14,A16)/COUNTIF('Domain 1'!$B$4:$B$14,"Yes"),0)</f>
        <v>0</v>
      </c>
    </row>
    <row r="17" spans="1:2" x14ac:dyDescent="0.25">
      <c r="A17" s="22" t="s">
        <v>3</v>
      </c>
      <c r="B17" s="37">
        <f>IFERROR(COUNTIF('Domain 1'!$C$4:$C$14,A17)/COUNTIF('Domain 1'!$B$4:$B$14,"Yes"),0)</f>
        <v>0</v>
      </c>
    </row>
    <row r="18" spans="1:2" x14ac:dyDescent="0.25">
      <c r="A18" s="23" t="s">
        <v>259</v>
      </c>
      <c r="B18" s="38">
        <f>IFERROR(COUNTIF('Domain 1'!$C$4:$C$14,A18)/COUNTIF('Domain 1'!$B$4:$B$14,"Yes"),0)</f>
        <v>0</v>
      </c>
    </row>
    <row r="19" spans="1:2" x14ac:dyDescent="0.25">
      <c r="A19" s="65" t="s">
        <v>107</v>
      </c>
      <c r="B19" s="36" t="s">
        <v>92</v>
      </c>
    </row>
    <row r="20" spans="1:2" x14ac:dyDescent="0.25">
      <c r="A20" s="19" t="s">
        <v>93</v>
      </c>
      <c r="B20" s="37">
        <f>COUNTIF('Domain 1'!B16:B23,"yes")/8</f>
        <v>0</v>
      </c>
    </row>
    <row r="21" spans="1:2" x14ac:dyDescent="0.25">
      <c r="A21" s="18"/>
      <c r="B21" s="34"/>
    </row>
    <row r="22" spans="1:2" x14ac:dyDescent="0.25">
      <c r="A22" s="20" t="s">
        <v>94</v>
      </c>
      <c r="B22" s="37"/>
    </row>
    <row r="23" spans="1:2" x14ac:dyDescent="0.25">
      <c r="A23" s="21" t="s">
        <v>29</v>
      </c>
      <c r="B23" s="34">
        <f>IFERROR(COUNTIF('Domain 1'!$C$16:$C$23,A23)/COUNTIF('Domain 1'!$B$16:$B$23,"yes"),0)</f>
        <v>0</v>
      </c>
    </row>
    <row r="24" spans="1:2" x14ac:dyDescent="0.25">
      <c r="A24" s="22" t="s">
        <v>3</v>
      </c>
      <c r="B24" s="37">
        <f>IFERROR(COUNTIF('Domain 1'!$C$16:$C$23,A24)/COUNTIF('Domain 1'!$B$16:$B$23,"yes"),0)</f>
        <v>0</v>
      </c>
    </row>
    <row r="25" spans="1:2" x14ac:dyDescent="0.25">
      <c r="A25" s="23" t="s">
        <v>259</v>
      </c>
      <c r="B25" s="38">
        <f>IFERROR(COUNTIF('Domain 1'!$C$16:$C$23,A25)/COUNTIF('Domain 1'!$B$16:$B$23,"yes"),0)</f>
        <v>0</v>
      </c>
    </row>
    <row r="26" spans="1:2" x14ac:dyDescent="0.25">
      <c r="A26" s="65" t="s">
        <v>4</v>
      </c>
      <c r="B26" s="36" t="s">
        <v>92</v>
      </c>
    </row>
    <row r="27" spans="1:2" x14ac:dyDescent="0.25">
      <c r="A27" s="19" t="s">
        <v>93</v>
      </c>
      <c r="B27" s="37">
        <f>COUNTIF('Domain 1'!B25:B29,"Yes")/5</f>
        <v>0</v>
      </c>
    </row>
    <row r="28" spans="1:2" x14ac:dyDescent="0.25">
      <c r="A28" s="18"/>
      <c r="B28" s="34"/>
    </row>
    <row r="29" spans="1:2" x14ac:dyDescent="0.25">
      <c r="A29" s="20" t="s">
        <v>94</v>
      </c>
      <c r="B29" s="37"/>
    </row>
    <row r="30" spans="1:2" x14ac:dyDescent="0.25">
      <c r="A30" s="21" t="s">
        <v>29</v>
      </c>
      <c r="B30" s="34">
        <f>IFERROR(COUNTIF('Domain 1'!$C$25:$C$29,A30)/COUNTIF('Domain 1'!$B$25:$B$29,"Yes"),0)</f>
        <v>0</v>
      </c>
    </row>
    <row r="31" spans="1:2" x14ac:dyDescent="0.25">
      <c r="A31" s="22" t="s">
        <v>3</v>
      </c>
      <c r="B31" s="37">
        <f>IFERROR(COUNTIF('Domain 1'!$C$25:$C$29,A31)/COUNTIF('Domain 1'!$B$25:$B$29,"Yes"),0)</f>
        <v>0</v>
      </c>
    </row>
    <row r="32" spans="1:2" x14ac:dyDescent="0.25">
      <c r="A32" s="23" t="s">
        <v>259</v>
      </c>
      <c r="B32" s="38">
        <f>IFERROR(COUNTIF('Domain 1'!$C$25:$C$29,A32)/COUNTIF('Domain 1'!$B$25:$B$29,"Yes"),0)</f>
        <v>0</v>
      </c>
    </row>
    <row r="33" spans="1:2" x14ac:dyDescent="0.25">
      <c r="A33" s="65" t="s">
        <v>5</v>
      </c>
      <c r="B33" s="36" t="s">
        <v>92</v>
      </c>
    </row>
    <row r="34" spans="1:2" x14ac:dyDescent="0.25">
      <c r="A34" s="19" t="s">
        <v>93</v>
      </c>
      <c r="B34" s="37">
        <f>COUNTIF('Domain 1'!B31:B36,"Yes")/6</f>
        <v>0</v>
      </c>
    </row>
    <row r="35" spans="1:2" x14ac:dyDescent="0.25">
      <c r="A35" s="18"/>
      <c r="B35" s="34"/>
    </row>
    <row r="36" spans="1:2" x14ac:dyDescent="0.25">
      <c r="A36" s="20" t="s">
        <v>94</v>
      </c>
      <c r="B36" s="37"/>
    </row>
    <row r="37" spans="1:2" x14ac:dyDescent="0.25">
      <c r="A37" s="21" t="s">
        <v>29</v>
      </c>
      <c r="B37" s="34">
        <f>IFERROR(COUNTIF('Domain 1'!$C$31:$C$36,A37)/COUNTIF('Domain 1'!$B$31:$B$36,"Yes"),0)</f>
        <v>0</v>
      </c>
    </row>
    <row r="38" spans="1:2" x14ac:dyDescent="0.25">
      <c r="A38" s="22" t="s">
        <v>3</v>
      </c>
      <c r="B38" s="37">
        <f>IFERROR(COUNTIF('Domain 1'!$C$31:$C$36,A38)/COUNTIF('Domain 1'!$B$31:$B$36,"Yes"),0)</f>
        <v>0</v>
      </c>
    </row>
    <row r="39" spans="1:2" x14ac:dyDescent="0.25">
      <c r="A39" s="23" t="s">
        <v>259</v>
      </c>
      <c r="B39" s="38">
        <f>IFERROR(COUNTIF('Domain 1'!$C$31:$C$36,A39)/COUNTIF('Domain 1'!$B$31:$B$36,"Yes"),0)</f>
        <v>0</v>
      </c>
    </row>
    <row r="40" spans="1:2" x14ac:dyDescent="0.25">
      <c r="A40" s="65" t="s">
        <v>119</v>
      </c>
      <c r="B40" s="36" t="s">
        <v>92</v>
      </c>
    </row>
    <row r="41" spans="1:2" x14ac:dyDescent="0.25">
      <c r="A41" s="19" t="s">
        <v>93</v>
      </c>
      <c r="B41" s="37">
        <f>COUNTIF('Domain 1'!B38:B41,"Yes")/4</f>
        <v>0</v>
      </c>
    </row>
    <row r="42" spans="1:2" x14ac:dyDescent="0.25">
      <c r="A42" s="18"/>
      <c r="B42" s="34"/>
    </row>
    <row r="43" spans="1:2" x14ac:dyDescent="0.25">
      <c r="A43" s="20" t="s">
        <v>94</v>
      </c>
      <c r="B43" s="37"/>
    </row>
    <row r="44" spans="1:2" x14ac:dyDescent="0.25">
      <c r="A44" s="21" t="s">
        <v>29</v>
      </c>
      <c r="B44" s="34">
        <f>IFERROR(COUNTIF('Domain 1'!C38:C41,A44)/COUNTIF('Domain 1'!B38:B41,"Yes"),0)</f>
        <v>0</v>
      </c>
    </row>
    <row r="45" spans="1:2" x14ac:dyDescent="0.25">
      <c r="A45" s="22" t="s">
        <v>3</v>
      </c>
      <c r="B45" s="37">
        <f>IFERROR(COUNTIF('Domain 1'!C38:C41,A45)/COUNTIF('Domain 1'!B38:B41,"Yes"),0)</f>
        <v>0</v>
      </c>
    </row>
    <row r="46" spans="1:2" x14ac:dyDescent="0.25">
      <c r="A46" s="23" t="s">
        <v>259</v>
      </c>
      <c r="B46" s="38">
        <f>IFERROR(COUNTIF('Domain 1'!C38:C41,A46)/COUNTIF('Domain 1'!B38:B41,"Yes"),0)</f>
        <v>0</v>
      </c>
    </row>
    <row r="47" spans="1:2" x14ac:dyDescent="0.25">
      <c r="A47" s="65" t="s">
        <v>64</v>
      </c>
      <c r="B47" s="36" t="s">
        <v>92</v>
      </c>
    </row>
    <row r="48" spans="1:2" x14ac:dyDescent="0.25">
      <c r="A48" s="19" t="s">
        <v>93</v>
      </c>
      <c r="B48" s="37">
        <f>COUNTIF('Domain 1'!B43:B47,"Yes")/5</f>
        <v>0</v>
      </c>
    </row>
    <row r="49" spans="1:2" x14ac:dyDescent="0.25">
      <c r="A49" s="18"/>
      <c r="B49" s="34"/>
    </row>
    <row r="50" spans="1:2" x14ac:dyDescent="0.25">
      <c r="A50" s="20" t="s">
        <v>94</v>
      </c>
      <c r="B50" s="37"/>
    </row>
    <row r="51" spans="1:2" x14ac:dyDescent="0.25">
      <c r="A51" s="21" t="s">
        <v>29</v>
      </c>
      <c r="B51" s="34">
        <f>IFERROR(COUNTIF('Domain 1'!$C$43:$C$47,A51)/COUNTIF('Domain 1'!$B$43:$B$47,"Yes"),0)</f>
        <v>0</v>
      </c>
    </row>
    <row r="52" spans="1:2" x14ac:dyDescent="0.25">
      <c r="A52" s="22" t="s">
        <v>3</v>
      </c>
      <c r="B52" s="37">
        <f>IFERROR(COUNTIF('Domain 1'!$C$43:$C$47,A52)/COUNTIF('Domain 1'!$B$43:$B$47,"Yes"),0)</f>
        <v>0</v>
      </c>
    </row>
    <row r="53" spans="1:2" x14ac:dyDescent="0.25">
      <c r="A53" s="23" t="s">
        <v>259</v>
      </c>
      <c r="B53" s="38">
        <f>IFERROR(COUNTIF('Domain 1'!$C$43:$C$47,A53)/COUNTIF('Domain 1'!$B$43:$B$47,"Yes"),0)</f>
        <v>0</v>
      </c>
    </row>
    <row r="54" spans="1:2" x14ac:dyDescent="0.25">
      <c r="A54" s="65" t="s">
        <v>8</v>
      </c>
      <c r="B54" s="36" t="s">
        <v>92</v>
      </c>
    </row>
    <row r="55" spans="1:2" x14ac:dyDescent="0.25">
      <c r="A55" s="19" t="s">
        <v>93</v>
      </c>
      <c r="B55" s="37">
        <f>COUNTIF('Domain 1'!B49:B51,"Yes")/3</f>
        <v>0</v>
      </c>
    </row>
    <row r="56" spans="1:2" x14ac:dyDescent="0.25">
      <c r="A56" s="18"/>
      <c r="B56" s="34"/>
    </row>
    <row r="57" spans="1:2" x14ac:dyDescent="0.25">
      <c r="A57" s="20" t="s">
        <v>94</v>
      </c>
      <c r="B57" s="37"/>
    </row>
    <row r="58" spans="1:2" x14ac:dyDescent="0.25">
      <c r="A58" s="21" t="s">
        <v>29</v>
      </c>
      <c r="B58" s="34">
        <f>IFERROR(COUNTIF('Domain 1'!$C$49:$C$51,A58)/COUNTIF('Domain 1'!$B$49:$B$51,"Yes"),0)</f>
        <v>0</v>
      </c>
    </row>
    <row r="59" spans="1:2" x14ac:dyDescent="0.25">
      <c r="A59" s="22" t="s">
        <v>3</v>
      </c>
      <c r="B59" s="37">
        <f>IFERROR(COUNTIF('Domain 1'!$C$49:$C$51,A59)/COUNTIF('Domain 1'!$B$49:$B$51,"Yes"),0)</f>
        <v>0</v>
      </c>
    </row>
    <row r="60" spans="1:2" x14ac:dyDescent="0.25">
      <c r="A60" s="23" t="s">
        <v>259</v>
      </c>
      <c r="B60" s="38">
        <f>IFERROR(COUNTIF('Domain 1'!$C$49:$C$51,A60)/COUNTIF('Domain 1'!$B$49:$B$51,"Yes"),0)</f>
        <v>0</v>
      </c>
    </row>
    <row r="61" spans="1:2" x14ac:dyDescent="0.25">
      <c r="A61" s="65" t="s">
        <v>11</v>
      </c>
      <c r="B61" s="36" t="s">
        <v>92</v>
      </c>
    </row>
    <row r="62" spans="1:2" x14ac:dyDescent="0.25">
      <c r="A62" s="19" t="s">
        <v>93</v>
      </c>
      <c r="B62" s="37">
        <f>COUNTIF('Domain 1'!B53:B63,"yes")/11</f>
        <v>0</v>
      </c>
    </row>
    <row r="63" spans="1:2" x14ac:dyDescent="0.25">
      <c r="A63" s="18"/>
      <c r="B63" s="34"/>
    </row>
    <row r="64" spans="1:2" x14ac:dyDescent="0.25">
      <c r="A64" s="20" t="s">
        <v>94</v>
      </c>
      <c r="B64" s="37"/>
    </row>
    <row r="65" spans="1:2" x14ac:dyDescent="0.25">
      <c r="A65" s="21" t="s">
        <v>29</v>
      </c>
      <c r="B65" s="34">
        <f>IFERROR(COUNTIF('Domain 1'!$C$53:$C$63,A65)/COUNTIF('Domain 1'!$B$53:$B$63,"yes"), 0)</f>
        <v>0</v>
      </c>
    </row>
    <row r="66" spans="1:2" x14ac:dyDescent="0.25">
      <c r="A66" s="22" t="s">
        <v>3</v>
      </c>
      <c r="B66" s="37">
        <f>IFERROR(COUNTIF('Domain 1'!$C$53:$C$63,A66)/COUNTIF('Domain 1'!$B$53:$B$63,"yes"), 0)</f>
        <v>0</v>
      </c>
    </row>
    <row r="67" spans="1:2" x14ac:dyDescent="0.25">
      <c r="A67" s="23" t="s">
        <v>259</v>
      </c>
      <c r="B67" s="38">
        <f>IFERROR(COUNTIF('Domain 1'!$C$53:$C$63,A67)/COUNTIF('Domain 1'!$B$53:$B$63,"yes"), 0)</f>
        <v>0</v>
      </c>
    </row>
    <row r="68" spans="1:2" s="39" customFormat="1" ht="15" customHeight="1" x14ac:dyDescent="0.25">
      <c r="B68" s="40"/>
    </row>
    <row r="69" spans="1:2" ht="15.75" x14ac:dyDescent="0.25">
      <c r="A69" s="41" t="s">
        <v>244</v>
      </c>
      <c r="B69" s="42" t="s">
        <v>245</v>
      </c>
    </row>
    <row r="70" spans="1:2" ht="15.75" x14ac:dyDescent="0.25">
      <c r="A70" s="43" t="s">
        <v>247</v>
      </c>
      <c r="B70" s="44">
        <f>COUNTIF('Domain 2'!B4:B91,"yes")/78</f>
        <v>0</v>
      </c>
    </row>
    <row r="71" spans="1:2" ht="15.75" x14ac:dyDescent="0.25">
      <c r="A71" s="45"/>
      <c r="B71" s="46"/>
    </row>
    <row r="72" spans="1:2" ht="15.75" x14ac:dyDescent="0.25">
      <c r="A72" s="47" t="s">
        <v>251</v>
      </c>
      <c r="B72" s="44"/>
    </row>
    <row r="73" spans="1:2" ht="15.75" x14ac:dyDescent="0.25">
      <c r="A73" s="48" t="s">
        <v>29</v>
      </c>
      <c r="B73" s="46">
        <f>IFERROR(COUNTIF('Domain 2'!$C$4:$C$91,A73)/COUNTIF('Domain 2'!$B$3:$B$91,"Yes"),0)</f>
        <v>0</v>
      </c>
    </row>
    <row r="74" spans="1:2" ht="15.75" x14ac:dyDescent="0.25">
      <c r="A74" s="49" t="s">
        <v>3</v>
      </c>
      <c r="B74" s="44">
        <f>IFERROR(COUNTIF('Domain 2'!$C$4:$C$91,A74)/COUNTIF('Domain 2'!$B$3:$B$91,"Yes"),0)</f>
        <v>0</v>
      </c>
    </row>
    <row r="75" spans="1:2" ht="15.75" x14ac:dyDescent="0.25">
      <c r="A75" s="50" t="s">
        <v>259</v>
      </c>
      <c r="B75" s="51">
        <f>IFERROR(COUNTIF('Domain 2'!$C$4:$C$91,A75)/COUNTIF('Domain 2'!$B$3:$B$91,"Yes"),0)</f>
        <v>0</v>
      </c>
    </row>
    <row r="76" spans="1:2" x14ac:dyDescent="0.25">
      <c r="A76" s="39"/>
      <c r="B76" s="40"/>
    </row>
    <row r="77" spans="1:2" x14ac:dyDescent="0.25">
      <c r="A77" s="65" t="s">
        <v>12</v>
      </c>
      <c r="B77" s="36" t="s">
        <v>92</v>
      </c>
    </row>
    <row r="78" spans="1:2" x14ac:dyDescent="0.25">
      <c r="A78" s="19" t="s">
        <v>93</v>
      </c>
      <c r="B78" s="37">
        <f>COUNTIF('Domain 2'!B4:B14,"Yes")/11</f>
        <v>0</v>
      </c>
    </row>
    <row r="79" spans="1:2" x14ac:dyDescent="0.25">
      <c r="A79" s="18"/>
      <c r="B79" s="34"/>
    </row>
    <row r="80" spans="1:2" x14ac:dyDescent="0.25">
      <c r="A80" s="20" t="s">
        <v>94</v>
      </c>
      <c r="B80" s="37"/>
    </row>
    <row r="81" spans="1:2" x14ac:dyDescent="0.25">
      <c r="A81" s="21" t="s">
        <v>29</v>
      </c>
      <c r="B81" s="34">
        <f>IFERROR(COUNTIF('Domain 2'!$C$4:$C$14,A81)/COUNTIF('Domain 2'!$B$4:$B$14,"Yes"),0)</f>
        <v>0</v>
      </c>
    </row>
    <row r="82" spans="1:2" x14ac:dyDescent="0.25">
      <c r="A82" s="22" t="s">
        <v>3</v>
      </c>
      <c r="B82" s="37">
        <f>IFERROR(COUNTIF('Domain 2'!$C$4:$C$14,A82)/COUNTIF('Domain 2'!$B$4:$B$14,"Yes"),0)</f>
        <v>0</v>
      </c>
    </row>
    <row r="83" spans="1:2" x14ac:dyDescent="0.25">
      <c r="A83" s="23" t="s">
        <v>259</v>
      </c>
      <c r="B83" s="38">
        <f>IFERROR(COUNTIF('Domain 2'!$C$4:$C$14,A83)/COUNTIF('Domain 2'!$B$4:$B$14,"Yes"),0)</f>
        <v>0</v>
      </c>
    </row>
    <row r="84" spans="1:2" x14ac:dyDescent="0.25">
      <c r="A84" s="65" t="s">
        <v>16</v>
      </c>
      <c r="B84" s="36" t="s">
        <v>92</v>
      </c>
    </row>
    <row r="85" spans="1:2" x14ac:dyDescent="0.25">
      <c r="A85" s="19" t="s">
        <v>93</v>
      </c>
      <c r="B85" s="37">
        <f>COUNTIF('Domain 2'!B16:B26,"yes")/11</f>
        <v>0</v>
      </c>
    </row>
    <row r="86" spans="1:2" x14ac:dyDescent="0.25">
      <c r="A86" s="18"/>
      <c r="B86" s="34"/>
    </row>
    <row r="87" spans="1:2" x14ac:dyDescent="0.25">
      <c r="A87" s="20" t="s">
        <v>94</v>
      </c>
      <c r="B87" s="37"/>
    </row>
    <row r="88" spans="1:2" x14ac:dyDescent="0.25">
      <c r="A88" s="21" t="s">
        <v>29</v>
      </c>
      <c r="B88" s="34">
        <f>IFERROR(COUNTIF('Domain 2'!$C$16:$C$26,A88)/COUNTIF('Domain 2'!$B$16:$B$26,"Yes"),0)</f>
        <v>0</v>
      </c>
    </row>
    <row r="89" spans="1:2" x14ac:dyDescent="0.25">
      <c r="A89" s="22" t="s">
        <v>3</v>
      </c>
      <c r="B89" s="37">
        <f>IFERROR(COUNTIF('Domain 2'!$C$16:$C$26,A89)/COUNTIF('Domain 2'!$B$16:$B$26,"Yes"),0)</f>
        <v>0</v>
      </c>
    </row>
    <row r="90" spans="1:2" x14ac:dyDescent="0.25">
      <c r="A90" s="23" t="s">
        <v>259</v>
      </c>
      <c r="B90" s="38">
        <f>IFERROR(COUNTIF('Domain 2'!$C$16:$C$26,A90)/COUNTIF('Domain 2'!$B$16:$B$26,"Yes"),0)</f>
        <v>0</v>
      </c>
    </row>
    <row r="91" spans="1:2" x14ac:dyDescent="0.25">
      <c r="A91" s="65" t="s">
        <v>215</v>
      </c>
      <c r="B91" s="36" t="s">
        <v>92</v>
      </c>
    </row>
    <row r="92" spans="1:2" x14ac:dyDescent="0.25">
      <c r="A92" s="19" t="s">
        <v>93</v>
      </c>
      <c r="B92" s="37">
        <f>COUNTIF('Domain 2'!B28:B32,"Yes")/5</f>
        <v>0</v>
      </c>
    </row>
    <row r="93" spans="1:2" x14ac:dyDescent="0.25">
      <c r="A93" s="18"/>
      <c r="B93" s="34"/>
    </row>
    <row r="94" spans="1:2" x14ac:dyDescent="0.25">
      <c r="A94" s="20" t="s">
        <v>94</v>
      </c>
      <c r="B94" s="37"/>
    </row>
    <row r="95" spans="1:2" x14ac:dyDescent="0.25">
      <c r="A95" s="21" t="s">
        <v>29</v>
      </c>
      <c r="B95" s="34">
        <f>IFERROR(COUNTIF('Domain 2'!$C$28:$C$32,A95)/COUNTIF('Domain 2'!$B$28:$B$32,"Yes"),0)</f>
        <v>0</v>
      </c>
    </row>
    <row r="96" spans="1:2" x14ac:dyDescent="0.25">
      <c r="A96" s="22" t="s">
        <v>3</v>
      </c>
      <c r="B96" s="37">
        <f>IFERROR(COUNTIF('Domain 2'!$C$28:$C$32,A96)/COUNTIF('Domain 2'!$B$28:$B$32,"Yes"),0)</f>
        <v>0</v>
      </c>
    </row>
    <row r="97" spans="1:2" x14ac:dyDescent="0.25">
      <c r="A97" s="23" t="s">
        <v>259</v>
      </c>
      <c r="B97" s="38">
        <f>IFERROR(COUNTIF('Domain 2'!$C$28:$C$32,A97)/COUNTIF('Domain 2'!$B$28:$B$32,"Yes"),0)</f>
        <v>0</v>
      </c>
    </row>
    <row r="98" spans="1:2" x14ac:dyDescent="0.25">
      <c r="A98" s="65" t="s">
        <v>19</v>
      </c>
      <c r="B98" s="36" t="s">
        <v>92</v>
      </c>
    </row>
    <row r="99" spans="1:2" x14ac:dyDescent="0.25">
      <c r="A99" s="19" t="s">
        <v>93</v>
      </c>
      <c r="B99" s="37">
        <f>COUNTIF('Domain 2'!B34:B41,"yes")/8</f>
        <v>0</v>
      </c>
    </row>
    <row r="100" spans="1:2" x14ac:dyDescent="0.25">
      <c r="A100" s="18"/>
      <c r="B100" s="34"/>
    </row>
    <row r="101" spans="1:2" x14ac:dyDescent="0.25">
      <c r="A101" s="20" t="s">
        <v>94</v>
      </c>
      <c r="B101" s="37"/>
    </row>
    <row r="102" spans="1:2" x14ac:dyDescent="0.25">
      <c r="A102" s="21" t="s">
        <v>29</v>
      </c>
      <c r="B102" s="34">
        <f>IFERROR(COUNTIF('Domain 2'!$C$34:$C$41,A102)/COUNTIF('Domain 2'!$B$34:$B$41,"yes"),0)</f>
        <v>0</v>
      </c>
    </row>
    <row r="103" spans="1:2" x14ac:dyDescent="0.25">
      <c r="A103" s="22" t="s">
        <v>3</v>
      </c>
      <c r="B103" s="37">
        <f>IFERROR(COUNTIF('Domain 2'!$C$34:$C$41,A103)/COUNTIF('Domain 2'!$B$34:$B$41,"yes"),0)</f>
        <v>0</v>
      </c>
    </row>
    <row r="104" spans="1:2" x14ac:dyDescent="0.25">
      <c r="A104" s="23" t="s">
        <v>259</v>
      </c>
      <c r="B104" s="38">
        <f>IFERROR(COUNTIF('Domain 2'!$C$34:$C$41,A104)/COUNTIF('Domain 2'!$B$34:$B$41,"yes"),0)</f>
        <v>0</v>
      </c>
    </row>
    <row r="105" spans="1:2" x14ac:dyDescent="0.25">
      <c r="A105" s="65" t="s">
        <v>20</v>
      </c>
      <c r="B105" s="36" t="s">
        <v>92</v>
      </c>
    </row>
    <row r="106" spans="1:2" x14ac:dyDescent="0.25">
      <c r="A106" s="19" t="s">
        <v>93</v>
      </c>
      <c r="B106" s="37">
        <f>COUNTIF('Domain 2'!B43:B52,"Yes")/10</f>
        <v>0</v>
      </c>
    </row>
    <row r="107" spans="1:2" x14ac:dyDescent="0.25">
      <c r="A107" s="18"/>
      <c r="B107" s="34"/>
    </row>
    <row r="108" spans="1:2" x14ac:dyDescent="0.25">
      <c r="A108" s="20" t="s">
        <v>94</v>
      </c>
      <c r="B108" s="37"/>
    </row>
    <row r="109" spans="1:2" x14ac:dyDescent="0.25">
      <c r="A109" s="21" t="s">
        <v>29</v>
      </c>
      <c r="B109" s="34">
        <f>IFERROR(COUNTIF('Domain 2'!$C$43:$C$52,A109)/COUNTIF('Domain 2'!$B$43:$B$52,"yes"),0)</f>
        <v>0</v>
      </c>
    </row>
    <row r="110" spans="1:2" x14ac:dyDescent="0.25">
      <c r="A110" s="22" t="s">
        <v>3</v>
      </c>
      <c r="B110" s="37">
        <f>IFERROR(COUNTIF('Domain 2'!$C$43:$C$52,A110)/COUNTIF('Domain 2'!$B$43:$B$52,"yes"),0)</f>
        <v>0</v>
      </c>
    </row>
    <row r="111" spans="1:2" x14ac:dyDescent="0.25">
      <c r="A111" s="23" t="s">
        <v>259</v>
      </c>
      <c r="B111" s="38">
        <f>IFERROR(COUNTIF('Domain 2'!$C$43:$C$52,A111)/COUNTIF('Domain 2'!$B$43:$B$52,"yes"),0)</f>
        <v>0</v>
      </c>
    </row>
    <row r="112" spans="1:2" x14ac:dyDescent="0.25">
      <c r="A112" s="65" t="s">
        <v>216</v>
      </c>
      <c r="B112" s="36" t="s">
        <v>92</v>
      </c>
    </row>
    <row r="113" spans="1:2" x14ac:dyDescent="0.25">
      <c r="A113" s="19" t="s">
        <v>93</v>
      </c>
      <c r="B113" s="37">
        <f>COUNTIF('Domain 2'!B54:B57,"yes")/4</f>
        <v>0</v>
      </c>
    </row>
    <row r="114" spans="1:2" x14ac:dyDescent="0.25">
      <c r="A114" s="18"/>
      <c r="B114" s="34"/>
    </row>
    <row r="115" spans="1:2" x14ac:dyDescent="0.25">
      <c r="A115" s="20" t="s">
        <v>94</v>
      </c>
      <c r="B115" s="37"/>
    </row>
    <row r="116" spans="1:2" x14ac:dyDescent="0.25">
      <c r="A116" s="21" t="s">
        <v>29</v>
      </c>
      <c r="B116" s="34">
        <f>IFERROR(COUNTIF('Domain 2'!$C$54:$C$57,A116)/COUNTIF('Domain 2'!B54:B57,"yes"),0)</f>
        <v>0</v>
      </c>
    </row>
    <row r="117" spans="1:2" x14ac:dyDescent="0.25">
      <c r="A117" s="22" t="s">
        <v>3</v>
      </c>
      <c r="B117" s="37">
        <f>IFERROR(COUNTIF('Domain 2'!$C$54:$C$57,A117)/COUNTIF('Domain 2'!B54:B57,"yes"),0)</f>
        <v>0</v>
      </c>
    </row>
    <row r="118" spans="1:2" x14ac:dyDescent="0.25">
      <c r="A118" s="23" t="s">
        <v>259</v>
      </c>
      <c r="B118" s="38">
        <f>IFERROR(COUNTIF('Domain 2'!$C$54:$C$57,A118)/COUNTIF('Domain 2'!B54:B57,"yes"),0)</f>
        <v>0</v>
      </c>
    </row>
    <row r="119" spans="1:2" x14ac:dyDescent="0.25">
      <c r="A119" s="65" t="s">
        <v>24</v>
      </c>
      <c r="B119" s="36" t="s">
        <v>92</v>
      </c>
    </row>
    <row r="120" spans="1:2" x14ac:dyDescent="0.25">
      <c r="A120" s="19" t="s">
        <v>93</v>
      </c>
      <c r="B120" s="37">
        <f>COUNTIF('Domain 2'!B59:B66,"yes")/9</f>
        <v>0</v>
      </c>
    </row>
    <row r="121" spans="1:2" x14ac:dyDescent="0.25">
      <c r="A121" s="18"/>
      <c r="B121" s="34"/>
    </row>
    <row r="122" spans="1:2" x14ac:dyDescent="0.25">
      <c r="A122" s="20" t="s">
        <v>94</v>
      </c>
      <c r="B122" s="37"/>
    </row>
    <row r="123" spans="1:2" x14ac:dyDescent="0.25">
      <c r="A123" s="21" t="s">
        <v>29</v>
      </c>
      <c r="B123" s="34">
        <f>IFERROR(COUNTIF('Domain 2'!$C$59:$C$66,A123)/COUNTIF('Domain 2'!$B$59:$B$66,"yes"),0)</f>
        <v>0</v>
      </c>
    </row>
    <row r="124" spans="1:2" x14ac:dyDescent="0.25">
      <c r="A124" s="22" t="s">
        <v>3</v>
      </c>
      <c r="B124" s="37">
        <f>IFERROR(COUNTIF('Domain 2'!$C$59:$C$66,A124)/COUNTIF('Domain 2'!$B$59:$B$66,"yes"),0)</f>
        <v>0</v>
      </c>
    </row>
    <row r="125" spans="1:2" x14ac:dyDescent="0.25">
      <c r="A125" s="23" t="s">
        <v>259</v>
      </c>
      <c r="B125" s="38">
        <f>IFERROR(COUNTIF('Domain 2'!$C$59:$C$66,A125)/COUNTIF('Domain 2'!$B$59:$B$66,"yes"),0)</f>
        <v>0</v>
      </c>
    </row>
    <row r="126" spans="1:2" x14ac:dyDescent="0.25">
      <c r="A126" s="65" t="s">
        <v>78</v>
      </c>
      <c r="B126" s="36" t="s">
        <v>92</v>
      </c>
    </row>
    <row r="127" spans="1:2" x14ac:dyDescent="0.25">
      <c r="A127" s="19" t="s">
        <v>93</v>
      </c>
      <c r="B127" s="37">
        <f>COUNTIF('Domain 2'!B68:B71,"yes")/4</f>
        <v>0</v>
      </c>
    </row>
    <row r="128" spans="1:2" x14ac:dyDescent="0.25">
      <c r="A128" s="18"/>
      <c r="B128" s="34"/>
    </row>
    <row r="129" spans="1:2" x14ac:dyDescent="0.25">
      <c r="A129" s="20" t="s">
        <v>94</v>
      </c>
      <c r="B129" s="37"/>
    </row>
    <row r="130" spans="1:2" x14ac:dyDescent="0.25">
      <c r="A130" s="21" t="s">
        <v>29</v>
      </c>
      <c r="B130" s="34">
        <f>IFERROR(COUNTIF('Domain 2'!$C$68:$C$71,A130)/COUNTIF('Domain 2'!$B$68:$B$71,"yes"),0)</f>
        <v>0</v>
      </c>
    </row>
    <row r="131" spans="1:2" x14ac:dyDescent="0.25">
      <c r="A131" s="22" t="s">
        <v>3</v>
      </c>
      <c r="B131" s="37">
        <f>IFERROR(COUNTIF('Domain 2'!$C$68:$C$71,A131)/COUNTIF('Domain 2'!$B$68:$B$71,"yes"),0)</f>
        <v>0</v>
      </c>
    </row>
    <row r="132" spans="1:2" x14ac:dyDescent="0.25">
      <c r="A132" s="23" t="s">
        <v>259</v>
      </c>
      <c r="B132" s="38">
        <f>IFERROR(COUNTIF('Domain 2'!$C$68:$C$71,A132)/COUNTIF('Domain 2'!$B$68:$B$71,"yes"),0)</f>
        <v>0</v>
      </c>
    </row>
    <row r="133" spans="1:2" x14ac:dyDescent="0.25">
      <c r="A133" s="65" t="s">
        <v>81</v>
      </c>
      <c r="B133" s="36" t="s">
        <v>92</v>
      </c>
    </row>
    <row r="134" spans="1:2" x14ac:dyDescent="0.25">
      <c r="A134" s="19" t="s">
        <v>93</v>
      </c>
      <c r="B134" s="37">
        <f>COUNTIF('Domain 2'!B73:B77,"yes")/5</f>
        <v>0</v>
      </c>
    </row>
    <row r="135" spans="1:2" x14ac:dyDescent="0.25">
      <c r="A135" s="18"/>
      <c r="B135" s="34"/>
    </row>
    <row r="136" spans="1:2" x14ac:dyDescent="0.25">
      <c r="A136" s="20" t="s">
        <v>94</v>
      </c>
      <c r="B136" s="37"/>
    </row>
    <row r="137" spans="1:2" x14ac:dyDescent="0.25">
      <c r="A137" s="21" t="s">
        <v>29</v>
      </c>
      <c r="B137" s="34">
        <f>IFERROR(COUNTIF('Domain 2'!$C$73:$C$77,A137)/COUNTIF('Domain 2'!$B$73:$B$77,"yes"),0)</f>
        <v>0</v>
      </c>
    </row>
    <row r="138" spans="1:2" x14ac:dyDescent="0.25">
      <c r="A138" s="22" t="s">
        <v>3</v>
      </c>
      <c r="B138" s="37">
        <f>IFERROR(COUNTIF('Domain 2'!$C$73:$C$77,A138)/COUNTIF('Domain 2'!$B$73:$B$77,"yes"),0)</f>
        <v>0</v>
      </c>
    </row>
    <row r="139" spans="1:2" x14ac:dyDescent="0.25">
      <c r="A139" s="23" t="s">
        <v>259</v>
      </c>
      <c r="B139" s="38">
        <f>IFERROR(COUNTIF('Domain 2'!$C$73:$C$77,A139)/COUNTIF('Domain 2'!$B$73:$B$77,"yes"),0)</f>
        <v>0</v>
      </c>
    </row>
    <row r="140" spans="1:2" x14ac:dyDescent="0.25">
      <c r="A140" s="65" t="s">
        <v>83</v>
      </c>
      <c r="B140" s="36" t="s">
        <v>92</v>
      </c>
    </row>
    <row r="141" spans="1:2" x14ac:dyDescent="0.25">
      <c r="A141" s="19" t="s">
        <v>93</v>
      </c>
      <c r="B141" s="37">
        <f>COUNTIF('Domain 2'!B79,"Yes")/1</f>
        <v>0</v>
      </c>
    </row>
    <row r="142" spans="1:2" x14ac:dyDescent="0.25">
      <c r="A142" s="18"/>
      <c r="B142" s="34"/>
    </row>
    <row r="143" spans="1:2" x14ac:dyDescent="0.25">
      <c r="A143" s="20" t="s">
        <v>94</v>
      </c>
      <c r="B143" s="37"/>
    </row>
    <row r="144" spans="1:2" x14ac:dyDescent="0.25">
      <c r="A144" s="21" t="s">
        <v>29</v>
      </c>
      <c r="B144" s="34">
        <f>IFERROR(COUNTIF('Domain 2'!$C$79,A144)/COUNTIF('Domain 2'!$B$79,"yes"),0)</f>
        <v>0</v>
      </c>
    </row>
    <row r="145" spans="1:2" x14ac:dyDescent="0.25">
      <c r="A145" s="22" t="s">
        <v>3</v>
      </c>
      <c r="B145" s="37">
        <f>IFERROR(COUNTIF('Domain 2'!$C$79,A145)/COUNTIF('Domain 2'!$B$79,"yes"),0)</f>
        <v>0</v>
      </c>
    </row>
    <row r="146" spans="1:2" x14ac:dyDescent="0.25">
      <c r="A146" s="23" t="s">
        <v>259</v>
      </c>
      <c r="B146" s="38">
        <f>IFERROR(COUNTIF('Domain 2'!$C$79,A146)/COUNTIF('Domain 2'!$B$79,"yes"),0)</f>
        <v>0</v>
      </c>
    </row>
    <row r="147" spans="1:2" x14ac:dyDescent="0.25">
      <c r="A147" s="65" t="s">
        <v>84</v>
      </c>
      <c r="B147" s="36" t="s">
        <v>92</v>
      </c>
    </row>
    <row r="148" spans="1:2" x14ac:dyDescent="0.25">
      <c r="A148" s="19" t="s">
        <v>93</v>
      </c>
      <c r="B148" s="37">
        <f>COUNTIF('Domain 2'!B81:B82,"Yes")/2</f>
        <v>0</v>
      </c>
    </row>
    <row r="149" spans="1:2" x14ac:dyDescent="0.25">
      <c r="A149" s="18"/>
      <c r="B149" s="34"/>
    </row>
    <row r="150" spans="1:2" x14ac:dyDescent="0.25">
      <c r="A150" s="20" t="s">
        <v>94</v>
      </c>
      <c r="B150" s="37"/>
    </row>
    <row r="151" spans="1:2" x14ac:dyDescent="0.25">
      <c r="A151" s="21" t="s">
        <v>29</v>
      </c>
      <c r="B151" s="34">
        <f>IFERROR(COUNTIF('Domain 2'!$C$81:$C$82,A151)/COUNTIF('Domain 2'!$B$81:$B$82,"yes"),0)</f>
        <v>0</v>
      </c>
    </row>
    <row r="152" spans="1:2" x14ac:dyDescent="0.25">
      <c r="A152" s="22" t="s">
        <v>3</v>
      </c>
      <c r="B152" s="37">
        <f>IFERROR(COUNTIF('Domain 2'!$C$81:$C$82,A152)/COUNTIF('Domain 2'!$B$81:$B$82,"yes"),0)</f>
        <v>0</v>
      </c>
    </row>
    <row r="153" spans="1:2" x14ac:dyDescent="0.25">
      <c r="A153" s="23" t="s">
        <v>259</v>
      </c>
      <c r="B153" s="38">
        <f>IFERROR(COUNTIF('Domain 2'!$C$81:$C$82,A153)/COUNTIF('Domain 2'!$B$81:$B$82,"yes"),0)</f>
        <v>0</v>
      </c>
    </row>
    <row r="154" spans="1:2" x14ac:dyDescent="0.25">
      <c r="A154" s="65" t="s">
        <v>87</v>
      </c>
      <c r="B154" s="36" t="s">
        <v>92</v>
      </c>
    </row>
    <row r="155" spans="1:2" x14ac:dyDescent="0.25">
      <c r="A155" s="19" t="s">
        <v>93</v>
      </c>
      <c r="B155" s="37">
        <f>COUNTIF('Domain 2'!B84:B91,"Yes")/8</f>
        <v>0</v>
      </c>
    </row>
    <row r="156" spans="1:2" x14ac:dyDescent="0.25">
      <c r="A156" s="18"/>
      <c r="B156" s="34"/>
    </row>
    <row r="157" spans="1:2" x14ac:dyDescent="0.25">
      <c r="A157" s="20" t="s">
        <v>94</v>
      </c>
      <c r="B157" s="37"/>
    </row>
    <row r="158" spans="1:2" x14ac:dyDescent="0.25">
      <c r="A158" s="21" t="s">
        <v>29</v>
      </c>
      <c r="B158" s="34">
        <f>IFERROR(COUNTIF('Domain 2'!$C$84:$C$91,A158)/COUNTIF('Domain 2'!$B$84:$B$91,"yes"),0)</f>
        <v>0</v>
      </c>
    </row>
    <row r="159" spans="1:2" x14ac:dyDescent="0.25">
      <c r="A159" s="22" t="s">
        <v>3</v>
      </c>
      <c r="B159" s="37">
        <f>IFERROR(COUNTIF('Domain 2'!$C$84:$C$91,A159)/COUNTIF('Domain 2'!$B$84:$B$91,"yes"),0)</f>
        <v>0</v>
      </c>
    </row>
    <row r="160" spans="1:2" x14ac:dyDescent="0.25">
      <c r="A160" s="23" t="s">
        <v>259</v>
      </c>
      <c r="B160" s="38">
        <f>IFERROR(COUNTIF('Domain 2'!$C$84:$C$91,A160)/COUNTIF('Domain 2'!$B$84:$B$91,"yes"),0)</f>
        <v>0</v>
      </c>
    </row>
    <row r="161" spans="1:2" x14ac:dyDescent="0.25"/>
    <row r="162" spans="1:2" ht="15.75" x14ac:dyDescent="0.25">
      <c r="A162" s="41" t="s">
        <v>97</v>
      </c>
      <c r="B162" s="42" t="s">
        <v>249</v>
      </c>
    </row>
    <row r="163" spans="1:2" ht="15.75" x14ac:dyDescent="0.25">
      <c r="A163" s="43" t="s">
        <v>254</v>
      </c>
      <c r="B163" s="44">
        <f>COUNTIF('Domain 3'!B4:B30,"yes")/23</f>
        <v>0</v>
      </c>
    </row>
    <row r="164" spans="1:2" ht="15.75" x14ac:dyDescent="0.25">
      <c r="A164" s="45"/>
      <c r="B164" s="46"/>
    </row>
    <row r="165" spans="1:2" ht="15.75" x14ac:dyDescent="0.25">
      <c r="A165" s="47" t="s">
        <v>250</v>
      </c>
      <c r="B165" s="44"/>
    </row>
    <row r="166" spans="1:2" ht="15.75" x14ac:dyDescent="0.25">
      <c r="A166" s="48" t="s">
        <v>29</v>
      </c>
      <c r="B166" s="46">
        <f>IFERROR(COUNTIF('Domain 3'!$C$4:$C$30,A166)/COUNTIF('Domain 3'!$B$4:$B$30,"Yes"),0)</f>
        <v>0</v>
      </c>
    </row>
    <row r="167" spans="1:2" ht="15.75" x14ac:dyDescent="0.25">
      <c r="A167" s="49" t="s">
        <v>3</v>
      </c>
      <c r="B167" s="44">
        <f>IFERROR(COUNTIF('Domain 3'!$C$4:$C$30,A167)/COUNTIF('Domain 3'!$B$4:$B$30,"Yes"),0)</f>
        <v>0</v>
      </c>
    </row>
    <row r="168" spans="1:2" ht="15.75" x14ac:dyDescent="0.25">
      <c r="A168" s="50" t="s">
        <v>259</v>
      </c>
      <c r="B168" s="51">
        <f>IFERROR(COUNTIF('Domain 3'!$C$4:$C$30,A168)/COUNTIF('Domain 3'!$B$4:$B$30,"Yes"),0)</f>
        <v>0</v>
      </c>
    </row>
    <row r="169" spans="1:2" x14ac:dyDescent="0.25"/>
    <row r="170" spans="1:2" x14ac:dyDescent="0.25">
      <c r="A170" s="65" t="s">
        <v>26</v>
      </c>
      <c r="B170" s="36" t="s">
        <v>92</v>
      </c>
    </row>
    <row r="171" spans="1:2" x14ac:dyDescent="0.25">
      <c r="A171" s="19" t="s">
        <v>93</v>
      </c>
      <c r="B171" s="37">
        <f>COUNTIF('Domain 3'!B4:B8,"Yes")/5</f>
        <v>0</v>
      </c>
    </row>
    <row r="172" spans="1:2" x14ac:dyDescent="0.25">
      <c r="A172" s="18"/>
      <c r="B172" s="34"/>
    </row>
    <row r="173" spans="1:2" x14ac:dyDescent="0.25">
      <c r="A173" s="20" t="s">
        <v>94</v>
      </c>
      <c r="B173" s="37"/>
    </row>
    <row r="174" spans="1:2" x14ac:dyDescent="0.25">
      <c r="A174" s="21" t="s">
        <v>29</v>
      </c>
      <c r="B174" s="34">
        <f>IFERROR(COUNTIF('Domain 3'!$C$4:$C$8,A174)/COUNTIF('Domain 3'!$B$4:$B$8,"Yes"),0)</f>
        <v>0</v>
      </c>
    </row>
    <row r="175" spans="1:2" x14ac:dyDescent="0.25">
      <c r="A175" s="22" t="s">
        <v>3</v>
      </c>
      <c r="B175" s="37">
        <f>IFERROR(COUNTIF('Domain 3'!$C$4:$C$8,A175)/COUNTIF('Domain 3'!$B$4:$B$8,"Yes"),0)</f>
        <v>0</v>
      </c>
    </row>
    <row r="176" spans="1:2" x14ac:dyDescent="0.25">
      <c r="A176" s="23" t="s">
        <v>259</v>
      </c>
      <c r="B176" s="38">
        <f>IFERROR(COUNTIF('Domain 3'!$C$4:$C$8,A176)/COUNTIF('Domain 3'!$B$4:$B$8,"Yes"),0)</f>
        <v>0</v>
      </c>
    </row>
    <row r="177" spans="1:2" x14ac:dyDescent="0.25">
      <c r="A177" s="65" t="s">
        <v>27</v>
      </c>
      <c r="B177" s="36" t="s">
        <v>92</v>
      </c>
    </row>
    <row r="178" spans="1:2" x14ac:dyDescent="0.25">
      <c r="A178" s="19" t="s">
        <v>93</v>
      </c>
      <c r="B178" s="37">
        <f>COUNTIF('Domain 3'!B10:B12,"Yes")/3</f>
        <v>0</v>
      </c>
    </row>
    <row r="179" spans="1:2" x14ac:dyDescent="0.25">
      <c r="A179" s="18"/>
      <c r="B179" s="34"/>
    </row>
    <row r="180" spans="1:2" x14ac:dyDescent="0.25">
      <c r="A180" s="20" t="s">
        <v>94</v>
      </c>
      <c r="B180" s="37"/>
    </row>
    <row r="181" spans="1:2" x14ac:dyDescent="0.25">
      <c r="A181" s="21" t="s">
        <v>29</v>
      </c>
      <c r="B181" s="34">
        <f>IFERROR(COUNTIF('Domain 3'!$C$10:$C$12,A181)/COUNTIF('Domain 3'!$B$10:$B$12,"Yes"),0)</f>
        <v>0</v>
      </c>
    </row>
    <row r="182" spans="1:2" x14ac:dyDescent="0.25">
      <c r="A182" s="22" t="s">
        <v>3</v>
      </c>
      <c r="B182" s="37">
        <f>IFERROR(COUNTIF('Domain 3'!$C$10:$C$12,A182)/COUNTIF('Domain 3'!$B$10:$B$12,"Yes"),0)</f>
        <v>0</v>
      </c>
    </row>
    <row r="183" spans="1:2" x14ac:dyDescent="0.25">
      <c r="A183" s="23" t="s">
        <v>259</v>
      </c>
      <c r="B183" s="38">
        <f>IFERROR(COUNTIF('Domain 3'!$C$10:$C$12,A183)/COUNTIF('Domain 3'!$B$10:$B$12,"Yes"),0)</f>
        <v>0</v>
      </c>
    </row>
    <row r="184" spans="1:2" x14ac:dyDescent="0.25">
      <c r="A184" s="65" t="s">
        <v>170</v>
      </c>
      <c r="B184" s="36" t="s">
        <v>92</v>
      </c>
    </row>
    <row r="185" spans="1:2" x14ac:dyDescent="0.25">
      <c r="A185" s="19" t="s">
        <v>93</v>
      </c>
      <c r="B185" s="37">
        <f>COUNTIF('Domain 3'!B14:B18,"Yes")/5</f>
        <v>0</v>
      </c>
    </row>
    <row r="186" spans="1:2" x14ac:dyDescent="0.25">
      <c r="A186" s="18"/>
      <c r="B186" s="34"/>
    </row>
    <row r="187" spans="1:2" x14ac:dyDescent="0.25">
      <c r="A187" s="20" t="s">
        <v>94</v>
      </c>
      <c r="B187" s="37"/>
    </row>
    <row r="188" spans="1:2" x14ac:dyDescent="0.25">
      <c r="A188" s="21" t="s">
        <v>29</v>
      </c>
      <c r="B188" s="34">
        <f>IFERROR(COUNTIF('Domain 3'!$C$14:$C$18,A188)/COUNTIF('Domain 3'!$B$14:$B$18,"yes"),0)</f>
        <v>0</v>
      </c>
    </row>
    <row r="189" spans="1:2" x14ac:dyDescent="0.25">
      <c r="A189" s="22" t="s">
        <v>3</v>
      </c>
      <c r="B189" s="37">
        <f>IFERROR(COUNTIF('Domain 3'!$C$14:$C$18,A189)/COUNTIF('Domain 3'!$B$14:$B$18,"yes"),0)</f>
        <v>0</v>
      </c>
    </row>
    <row r="190" spans="1:2" x14ac:dyDescent="0.25">
      <c r="A190" s="23" t="s">
        <v>259</v>
      </c>
      <c r="B190" s="38">
        <f>IFERROR(COUNTIF('Domain 3'!$C$14:$C$18,A190)/COUNTIF('Domain 3'!$B$14:$B$18,"yes"),0)</f>
        <v>0</v>
      </c>
    </row>
    <row r="191" spans="1:2" x14ac:dyDescent="0.25">
      <c r="A191" s="65" t="s">
        <v>28</v>
      </c>
      <c r="B191" s="36" t="s">
        <v>92</v>
      </c>
    </row>
    <row r="192" spans="1:2" x14ac:dyDescent="0.25">
      <c r="A192" s="19" t="s">
        <v>93</v>
      </c>
      <c r="B192" s="37">
        <f>COUNTIF('Domain 3'!B20:B24,"Yes")/5</f>
        <v>0</v>
      </c>
    </row>
    <row r="193" spans="1:2" x14ac:dyDescent="0.25">
      <c r="A193" s="18"/>
      <c r="B193" s="34"/>
    </row>
    <row r="194" spans="1:2" x14ac:dyDescent="0.25">
      <c r="A194" s="20" t="s">
        <v>94</v>
      </c>
      <c r="B194" s="37"/>
    </row>
    <row r="195" spans="1:2" x14ac:dyDescent="0.25">
      <c r="A195" s="21" t="s">
        <v>29</v>
      </c>
      <c r="B195" s="34">
        <f>IFERROR(COUNTIF('Domain 3'!$C$20:$C$24,A195)/COUNTIF('Domain 3'!$B$20:$B$24,"yes"),0)</f>
        <v>0</v>
      </c>
    </row>
    <row r="196" spans="1:2" x14ac:dyDescent="0.25">
      <c r="A196" s="22" t="s">
        <v>3</v>
      </c>
      <c r="B196" s="37">
        <f>IFERROR(COUNTIF('Domain 3'!$C$20:$C$24,A196)/COUNTIF('Domain 3'!$B$20:$B$24,"yes"),0)</f>
        <v>0</v>
      </c>
    </row>
    <row r="197" spans="1:2" x14ac:dyDescent="0.25">
      <c r="A197" s="23" t="s">
        <v>259</v>
      </c>
      <c r="B197" s="38">
        <f>IFERROR(COUNTIF('Domain 3'!$C$20:$C$24,A197)/COUNTIF('Domain 3'!$B$20:$B$24,"yes"),0)</f>
        <v>0</v>
      </c>
    </row>
    <row r="198" spans="1:2" x14ac:dyDescent="0.25">
      <c r="A198" s="65" t="s">
        <v>30</v>
      </c>
      <c r="B198" s="36" t="s">
        <v>92</v>
      </c>
    </row>
    <row r="199" spans="1:2" x14ac:dyDescent="0.25">
      <c r="A199" s="19" t="s">
        <v>93</v>
      </c>
      <c r="B199" s="37">
        <f>COUNTIF('Domain 3'!B26:B30,"Yes")/5</f>
        <v>0</v>
      </c>
    </row>
    <row r="200" spans="1:2" x14ac:dyDescent="0.25">
      <c r="A200" s="18"/>
      <c r="B200" s="34"/>
    </row>
    <row r="201" spans="1:2" x14ac:dyDescent="0.25">
      <c r="A201" s="20" t="s">
        <v>94</v>
      </c>
      <c r="B201" s="37"/>
    </row>
    <row r="202" spans="1:2" x14ac:dyDescent="0.25">
      <c r="A202" s="21" t="s">
        <v>29</v>
      </c>
      <c r="B202" s="34">
        <f>IFERROR(COUNTIF('Domain 3'!$C$26:$C$30,A202)/COUNTIF('Domain 3'!$B$26:$B$30,"yes"),0)</f>
        <v>0</v>
      </c>
    </row>
    <row r="203" spans="1:2" x14ac:dyDescent="0.25">
      <c r="A203" s="22" t="s">
        <v>3</v>
      </c>
      <c r="B203" s="37">
        <f>IFERROR(COUNTIF('Domain 3'!$C$26:$C$30,A203)/COUNTIF('Domain 3'!$B$26:$B$30,"yes"),0)</f>
        <v>0</v>
      </c>
    </row>
    <row r="204" spans="1:2" x14ac:dyDescent="0.25">
      <c r="A204" s="23" t="s">
        <v>259</v>
      </c>
      <c r="B204" s="38">
        <f>IFERROR(COUNTIF('Domain 3'!$C$26:$C$30,A204)/COUNTIF('Domain 3'!$B$26:$B$30,"yes"),0)</f>
        <v>0</v>
      </c>
    </row>
    <row r="205" spans="1:2" x14ac:dyDescent="0.25"/>
    <row r="206" spans="1:2" ht="15.75" x14ac:dyDescent="0.25">
      <c r="A206" s="41" t="s">
        <v>98</v>
      </c>
      <c r="B206" s="42" t="s">
        <v>261</v>
      </c>
    </row>
    <row r="207" spans="1:2" ht="15.75" x14ac:dyDescent="0.25">
      <c r="A207" s="43" t="s">
        <v>252</v>
      </c>
      <c r="B207" s="44">
        <f>COUNTIF('Domain 4'!$B$4:$B$49,"yes")/37</f>
        <v>0</v>
      </c>
    </row>
    <row r="208" spans="1:2" ht="15.75" x14ac:dyDescent="0.25">
      <c r="A208" s="45"/>
      <c r="B208" s="46"/>
    </row>
    <row r="209" spans="1:2" ht="15.75" x14ac:dyDescent="0.25">
      <c r="A209" s="47" t="s">
        <v>253</v>
      </c>
      <c r="B209" s="44"/>
    </row>
    <row r="210" spans="1:2" ht="15.75" x14ac:dyDescent="0.25">
      <c r="A210" s="48" t="s">
        <v>29</v>
      </c>
      <c r="B210" s="46">
        <f>IFERROR(COUNTIF('Domain 4'!$C$4:$C$49,A210)/COUNTIF('Domain 4'!$B$4:$B$49,"yes"),0)</f>
        <v>0</v>
      </c>
    </row>
    <row r="211" spans="1:2" ht="15.75" x14ac:dyDescent="0.25">
      <c r="A211" s="49" t="s">
        <v>3</v>
      </c>
      <c r="B211" s="44">
        <f>IFERROR(COUNTIF('Domain 4'!$C$4:$C$49,A211)/COUNTIF('Domain 4'!$B$4:$B$49,"yes"),0)</f>
        <v>0</v>
      </c>
    </row>
    <row r="212" spans="1:2" ht="15.75" x14ac:dyDescent="0.25">
      <c r="A212" s="50" t="s">
        <v>259</v>
      </c>
      <c r="B212" s="51">
        <f>IFERROR(COUNTIF('Domain 4'!$C$4:$C$49,A212)/COUNTIF('Domain 4'!$B$4:$B$49,"yes"),0)</f>
        <v>0</v>
      </c>
    </row>
    <row r="213" spans="1:2" x14ac:dyDescent="0.25"/>
    <row r="214" spans="1:2" x14ac:dyDescent="0.25">
      <c r="A214" s="65" t="s">
        <v>32</v>
      </c>
      <c r="B214" s="36" t="s">
        <v>92</v>
      </c>
    </row>
    <row r="215" spans="1:2" x14ac:dyDescent="0.25">
      <c r="A215" s="19" t="s">
        <v>93</v>
      </c>
      <c r="B215" s="37">
        <f>COUNTIF('Domain 4'!B4:B7,"yes")/4</f>
        <v>0</v>
      </c>
    </row>
    <row r="216" spans="1:2" x14ac:dyDescent="0.25">
      <c r="A216" s="18"/>
      <c r="B216" s="34"/>
    </row>
    <row r="217" spans="1:2" x14ac:dyDescent="0.25">
      <c r="A217" s="20" t="s">
        <v>94</v>
      </c>
      <c r="B217" s="37"/>
    </row>
    <row r="218" spans="1:2" x14ac:dyDescent="0.25">
      <c r="A218" s="21" t="s">
        <v>29</v>
      </c>
      <c r="B218" s="34">
        <f>IFERROR(COUNTIF('Domain 4'!$C$4:$C$7,A218)/COUNTIF('Domain 4'!$B$4:$B$7,"yes"),0)</f>
        <v>0</v>
      </c>
    </row>
    <row r="219" spans="1:2" x14ac:dyDescent="0.25">
      <c r="A219" s="22" t="s">
        <v>3</v>
      </c>
      <c r="B219" s="37">
        <f>IFERROR(COUNTIF('Domain 4'!$C$4:$C$7,A219)/COUNTIF('Domain 4'!$B$4:$B$7,"yes"),0)</f>
        <v>0</v>
      </c>
    </row>
    <row r="220" spans="1:2" x14ac:dyDescent="0.25">
      <c r="A220" s="23" t="s">
        <v>259</v>
      </c>
      <c r="B220" s="38">
        <f>IFERROR(COUNTIF('Domain 4'!$C$4:$C$7,A220)/COUNTIF('Domain 4'!$B$4:$B$7,"yes"),0)</f>
        <v>0</v>
      </c>
    </row>
    <row r="221" spans="1:2" x14ac:dyDescent="0.25">
      <c r="A221" s="65" t="s">
        <v>223</v>
      </c>
      <c r="B221" s="36" t="s">
        <v>92</v>
      </c>
    </row>
    <row r="222" spans="1:2" x14ac:dyDescent="0.25">
      <c r="A222" s="19" t="s">
        <v>93</v>
      </c>
      <c r="B222" s="37">
        <f>COUNTIF('Domain 4'!B9:B10,"yes")/2</f>
        <v>0</v>
      </c>
    </row>
    <row r="223" spans="1:2" x14ac:dyDescent="0.25">
      <c r="A223" s="18"/>
      <c r="B223" s="34"/>
    </row>
    <row r="224" spans="1:2" x14ac:dyDescent="0.25">
      <c r="A224" s="20" t="s">
        <v>94</v>
      </c>
      <c r="B224" s="37"/>
    </row>
    <row r="225" spans="1:2" x14ac:dyDescent="0.25">
      <c r="A225" s="21" t="s">
        <v>29</v>
      </c>
      <c r="B225" s="34">
        <f>IFERROR(COUNTIF('Domain 4'!$C$9:$C$10,A225)/COUNTIF('Domain 4'!$B$9:$B$10,"yes"),0)</f>
        <v>0</v>
      </c>
    </row>
    <row r="226" spans="1:2" x14ac:dyDescent="0.25">
      <c r="A226" s="22" t="s">
        <v>3</v>
      </c>
      <c r="B226" s="37">
        <f>IFERROR(COUNTIF('Domain 4'!$C$9:$C$10,A226)/COUNTIF('Domain 4'!$B$9:$B$10,"yes"),0)</f>
        <v>0</v>
      </c>
    </row>
    <row r="227" spans="1:2" x14ac:dyDescent="0.25">
      <c r="A227" s="23" t="s">
        <v>259</v>
      </c>
      <c r="B227" s="38">
        <f>IFERROR(COUNTIF('Domain 4'!$C$9:$C$10,A227)/COUNTIF('Domain 4'!$B$9:$B$10,"yes"),0)</f>
        <v>0</v>
      </c>
    </row>
    <row r="228" spans="1:2" x14ac:dyDescent="0.25">
      <c r="A228" s="65" t="s">
        <v>33</v>
      </c>
      <c r="B228" s="36" t="s">
        <v>92</v>
      </c>
    </row>
    <row r="229" spans="1:2" x14ac:dyDescent="0.25">
      <c r="A229" s="19" t="s">
        <v>93</v>
      </c>
      <c r="B229" s="37">
        <f>COUNTIF('Domain 4'!B12:B14,"yes")/3</f>
        <v>0</v>
      </c>
    </row>
    <row r="230" spans="1:2" x14ac:dyDescent="0.25">
      <c r="A230" s="18"/>
      <c r="B230" s="34"/>
    </row>
    <row r="231" spans="1:2" x14ac:dyDescent="0.25">
      <c r="A231" s="20" t="s">
        <v>94</v>
      </c>
      <c r="B231" s="37"/>
    </row>
    <row r="232" spans="1:2" x14ac:dyDescent="0.25">
      <c r="A232" s="21" t="s">
        <v>29</v>
      </c>
      <c r="B232" s="34">
        <f>IFERROR(COUNTIF('Domain 4'!$C$12:$C$14,A232)/COUNTIF('Domain 4'!$B$12:$B$14,"yes"),0)</f>
        <v>0</v>
      </c>
    </row>
    <row r="233" spans="1:2" x14ac:dyDescent="0.25">
      <c r="A233" s="22" t="s">
        <v>3</v>
      </c>
      <c r="B233" s="37">
        <f>IFERROR(COUNTIF('Domain 4'!$C$12:$C$14,A233)/COUNTIF('Domain 4'!$B$12:$B$14,"yes"),0)</f>
        <v>0</v>
      </c>
    </row>
    <row r="234" spans="1:2" x14ac:dyDescent="0.25">
      <c r="A234" s="23" t="s">
        <v>259</v>
      </c>
      <c r="B234" s="38">
        <f>IFERROR(COUNTIF('Domain 4'!$C$12:$C$14,A234)/COUNTIF('Domain 4'!$B$12:$B$14,"yes"),0)</f>
        <v>0</v>
      </c>
    </row>
    <row r="235" spans="1:2" x14ac:dyDescent="0.25">
      <c r="A235" s="65" t="s">
        <v>34</v>
      </c>
      <c r="B235" s="36" t="s">
        <v>92</v>
      </c>
    </row>
    <row r="236" spans="1:2" x14ac:dyDescent="0.25">
      <c r="A236" s="19" t="s">
        <v>93</v>
      </c>
      <c r="B236" s="37">
        <f>COUNTIF('Domain 4'!B16:B18,"yes")/3</f>
        <v>0</v>
      </c>
    </row>
    <row r="237" spans="1:2" x14ac:dyDescent="0.25">
      <c r="A237" s="18"/>
      <c r="B237" s="34"/>
    </row>
    <row r="238" spans="1:2" x14ac:dyDescent="0.25">
      <c r="A238" s="20" t="s">
        <v>94</v>
      </c>
      <c r="B238" s="37"/>
    </row>
    <row r="239" spans="1:2" x14ac:dyDescent="0.25">
      <c r="A239" s="21" t="s">
        <v>29</v>
      </c>
      <c r="B239" s="34">
        <f>IFERROR(COUNTIF('Domain 4'!$C$16:$C$18,A239)/COUNTIF('Domain 4'!$B$16:$B$18,"yes"),0)</f>
        <v>0</v>
      </c>
    </row>
    <row r="240" spans="1:2" x14ac:dyDescent="0.25">
      <c r="A240" s="22" t="s">
        <v>3</v>
      </c>
      <c r="B240" s="37">
        <f>IFERROR(COUNTIF('Domain 4'!$C$16:$C$18,A240)/COUNTIF('Domain 4'!$B$16:$B$18,"yes"),0)</f>
        <v>0</v>
      </c>
    </row>
    <row r="241" spans="1:2" x14ac:dyDescent="0.25">
      <c r="A241" s="23" t="s">
        <v>259</v>
      </c>
      <c r="B241" s="38">
        <f>IFERROR(COUNTIF('Domain 4'!$C$16:$C$18,A241)/COUNTIF('Domain 4'!$B$16:$B$18,"yes"),0)</f>
        <v>0</v>
      </c>
    </row>
    <row r="242" spans="1:2" x14ac:dyDescent="0.25">
      <c r="A242" s="65" t="s">
        <v>224</v>
      </c>
      <c r="B242" s="36" t="s">
        <v>92</v>
      </c>
    </row>
    <row r="243" spans="1:2" x14ac:dyDescent="0.25">
      <c r="A243" s="19" t="s">
        <v>93</v>
      </c>
      <c r="B243" s="37">
        <f>COUNTIF('Domain 4'!B20:B23,"yes")/4</f>
        <v>0</v>
      </c>
    </row>
    <row r="244" spans="1:2" x14ac:dyDescent="0.25">
      <c r="A244" s="18"/>
      <c r="B244" s="34"/>
    </row>
    <row r="245" spans="1:2" x14ac:dyDescent="0.25">
      <c r="A245" s="20" t="s">
        <v>94</v>
      </c>
      <c r="B245" s="37"/>
    </row>
    <row r="246" spans="1:2" x14ac:dyDescent="0.25">
      <c r="A246" s="21" t="s">
        <v>29</v>
      </c>
      <c r="B246" s="34">
        <f>IFERROR(COUNTIF('Domain 4'!$C$20:$C$23,A246)/COUNTIF('Domain 4'!$B$20:$B$23,"yes"),0)</f>
        <v>0</v>
      </c>
    </row>
    <row r="247" spans="1:2" x14ac:dyDescent="0.25">
      <c r="A247" s="22" t="s">
        <v>3</v>
      </c>
      <c r="B247" s="37">
        <f>IFERROR(COUNTIF('Domain 4'!$C$20:$C$23,A247)/COUNTIF('Domain 4'!$B$20:$B$23,"yes"),0)</f>
        <v>0</v>
      </c>
    </row>
    <row r="248" spans="1:2" x14ac:dyDescent="0.25">
      <c r="A248" s="23" t="s">
        <v>259</v>
      </c>
      <c r="B248" s="38">
        <f>IFERROR(COUNTIF('Domain 4'!$C$20:$C$23,A248)/COUNTIF('Domain 4'!$B$20:$B$23,"yes"),0)</f>
        <v>0</v>
      </c>
    </row>
    <row r="249" spans="1:2" x14ac:dyDescent="0.25">
      <c r="A249" s="65" t="s">
        <v>52</v>
      </c>
      <c r="B249" s="36" t="s">
        <v>92</v>
      </c>
    </row>
    <row r="250" spans="1:2" x14ac:dyDescent="0.25">
      <c r="A250" s="19" t="s">
        <v>93</v>
      </c>
      <c r="B250" s="37">
        <f>COUNTIF('Domain 4'!B25:B28,"yes")/4</f>
        <v>0</v>
      </c>
    </row>
    <row r="251" spans="1:2" x14ac:dyDescent="0.25">
      <c r="A251" s="18"/>
      <c r="B251" s="34"/>
    </row>
    <row r="252" spans="1:2" x14ac:dyDescent="0.25">
      <c r="A252" s="20" t="s">
        <v>94</v>
      </c>
      <c r="B252" s="37"/>
    </row>
    <row r="253" spans="1:2" x14ac:dyDescent="0.25">
      <c r="A253" s="21" t="s">
        <v>29</v>
      </c>
      <c r="B253" s="34">
        <f>IFERROR(COUNTIF('Domain 4'!$C$25:$C$28,A253)/COUNTIF('Domain 4'!$B$25:$B$28,"yes"),0)</f>
        <v>0</v>
      </c>
    </row>
    <row r="254" spans="1:2" x14ac:dyDescent="0.25">
      <c r="A254" s="22" t="s">
        <v>3</v>
      </c>
      <c r="B254" s="37">
        <f>IFERROR(COUNTIF('Domain 4'!$C$25:$C$28,A254)/COUNTIF('Domain 4'!$B$25:$B$28,"yes"),0)</f>
        <v>0</v>
      </c>
    </row>
    <row r="255" spans="1:2" x14ac:dyDescent="0.25">
      <c r="A255" s="23" t="s">
        <v>259</v>
      </c>
      <c r="B255" s="38">
        <f>IFERROR(COUNTIF('Domain 4'!$C$25:$C$28,A255)/COUNTIF('Domain 4'!$B$25:$B$28,"yes"),0)</f>
        <v>0</v>
      </c>
    </row>
    <row r="256" spans="1:2" x14ac:dyDescent="0.25">
      <c r="A256" s="65" t="s">
        <v>54</v>
      </c>
      <c r="B256" s="36" t="s">
        <v>92</v>
      </c>
    </row>
    <row r="257" spans="1:2" x14ac:dyDescent="0.25">
      <c r="A257" s="19" t="s">
        <v>93</v>
      </c>
      <c r="B257" s="37">
        <f>COUNTIF('Domain 4'!B30:B35,"yes")/6</f>
        <v>0</v>
      </c>
    </row>
    <row r="258" spans="1:2" x14ac:dyDescent="0.25">
      <c r="A258" s="18"/>
      <c r="B258" s="34"/>
    </row>
    <row r="259" spans="1:2" x14ac:dyDescent="0.25">
      <c r="A259" s="20" t="s">
        <v>94</v>
      </c>
      <c r="B259" s="37"/>
    </row>
    <row r="260" spans="1:2" x14ac:dyDescent="0.25">
      <c r="A260" s="21" t="s">
        <v>29</v>
      </c>
      <c r="B260" s="34">
        <f>IFERROR(COUNTIF('Domain 4'!$C$30:$C$35,A260)/COUNTIF('Domain 4'!$B$30:$B$35,"yes"),0)</f>
        <v>0</v>
      </c>
    </row>
    <row r="261" spans="1:2" x14ac:dyDescent="0.25">
      <c r="A261" s="22" t="s">
        <v>3</v>
      </c>
      <c r="B261" s="37">
        <f>IFERROR(COUNTIF('Domain 4'!$C$30:$C$35,A261)/COUNTIF('Domain 4'!$B$30:$B$35,"yes"),0)</f>
        <v>0</v>
      </c>
    </row>
    <row r="262" spans="1:2" x14ac:dyDescent="0.25">
      <c r="A262" s="23" t="s">
        <v>259</v>
      </c>
      <c r="B262" s="38">
        <f>IFERROR(COUNTIF('Domain 4'!$C$30:$C$35,A262)/COUNTIF('Domain 4'!$B$30:$B$35,"yes"),0)</f>
        <v>0</v>
      </c>
    </row>
    <row r="263" spans="1:2" x14ac:dyDescent="0.25">
      <c r="A263" s="65" t="s">
        <v>56</v>
      </c>
      <c r="B263" s="36" t="s">
        <v>92</v>
      </c>
    </row>
    <row r="264" spans="1:2" x14ac:dyDescent="0.25">
      <c r="A264" s="19" t="s">
        <v>93</v>
      </c>
      <c r="B264" s="37">
        <f>COUNTIF('Domain 4'!B37,"yes")/1</f>
        <v>0</v>
      </c>
    </row>
    <row r="265" spans="1:2" x14ac:dyDescent="0.25">
      <c r="A265" s="18"/>
      <c r="B265" s="34"/>
    </row>
    <row r="266" spans="1:2" x14ac:dyDescent="0.25">
      <c r="A266" s="20" t="s">
        <v>94</v>
      </c>
      <c r="B266" s="37"/>
    </row>
    <row r="267" spans="1:2" x14ac:dyDescent="0.25">
      <c r="A267" s="21" t="s">
        <v>29</v>
      </c>
      <c r="B267" s="34">
        <f>IFERROR(COUNTIF('Domain 4'!$C$37,A267)/COUNTIF('Domain 4'!$B$37,"yes"),0)</f>
        <v>0</v>
      </c>
    </row>
    <row r="268" spans="1:2" x14ac:dyDescent="0.25">
      <c r="A268" s="22" t="s">
        <v>3</v>
      </c>
      <c r="B268" s="37">
        <f>IFERROR(COUNTIF('Domain 4'!$C$37,A268)/COUNTIF('Domain 4'!$B$37,"yes"),0)</f>
        <v>0</v>
      </c>
    </row>
    <row r="269" spans="1:2" x14ac:dyDescent="0.25">
      <c r="A269" s="23" t="s">
        <v>259</v>
      </c>
      <c r="B269" s="38">
        <f>IFERROR(COUNTIF('Domain 4'!$C$37,A269)/COUNTIF('Domain 4'!$B$37,"yes"),0)</f>
        <v>0</v>
      </c>
    </row>
    <row r="270" spans="1:2" x14ac:dyDescent="0.25">
      <c r="A270" s="65" t="s">
        <v>57</v>
      </c>
      <c r="B270" s="36" t="s">
        <v>92</v>
      </c>
    </row>
    <row r="271" spans="1:2" x14ac:dyDescent="0.25">
      <c r="A271" s="19" t="s">
        <v>93</v>
      </c>
      <c r="B271" s="37">
        <f>COUNTIF('Domain 4'!B39:B41,"yes")/3</f>
        <v>0</v>
      </c>
    </row>
    <row r="272" spans="1:2" x14ac:dyDescent="0.25">
      <c r="A272" s="18"/>
      <c r="B272" s="34"/>
    </row>
    <row r="273" spans="1:2" x14ac:dyDescent="0.25">
      <c r="A273" s="20" t="s">
        <v>94</v>
      </c>
      <c r="B273" s="37"/>
    </row>
    <row r="274" spans="1:2" x14ac:dyDescent="0.25">
      <c r="A274" s="21" t="s">
        <v>29</v>
      </c>
      <c r="B274" s="34">
        <f>IFERROR(COUNTIF('Domain 4'!$C$39:$C$41,A274)/COUNTIF('Domain 4'!$B$39:$B$41,"yes"),0)</f>
        <v>0</v>
      </c>
    </row>
    <row r="275" spans="1:2" x14ac:dyDescent="0.25">
      <c r="A275" s="22" t="s">
        <v>3</v>
      </c>
      <c r="B275" s="37">
        <f>IFERROR(COUNTIF('Domain 4'!$C$39:$C$41,A275)/COUNTIF('Domain 4'!$B$39:$B$41,"yes"),0)</f>
        <v>0</v>
      </c>
    </row>
    <row r="276" spans="1:2" x14ac:dyDescent="0.25">
      <c r="A276" s="23" t="s">
        <v>259</v>
      </c>
      <c r="B276" s="38">
        <f>IFERROR(COUNTIF('Domain 4'!$C$39:$C$41,A276)/COUNTIF('Domain 4'!$B$39:$B$41,"yes"),0)</f>
        <v>0</v>
      </c>
    </row>
    <row r="277" spans="1:2" x14ac:dyDescent="0.25">
      <c r="A277" s="65" t="s">
        <v>58</v>
      </c>
      <c r="B277" s="36" t="s">
        <v>92</v>
      </c>
    </row>
    <row r="278" spans="1:2" x14ac:dyDescent="0.25">
      <c r="A278" s="19" t="s">
        <v>93</v>
      </c>
      <c r="B278" s="37">
        <f>COUNTIF('Domain 4'!B43:B49,"yes")/7</f>
        <v>0</v>
      </c>
    </row>
    <row r="279" spans="1:2" x14ac:dyDescent="0.25">
      <c r="A279" s="18"/>
      <c r="B279" s="34"/>
    </row>
    <row r="280" spans="1:2" x14ac:dyDescent="0.25">
      <c r="A280" s="20" t="s">
        <v>94</v>
      </c>
      <c r="B280" s="37"/>
    </row>
    <row r="281" spans="1:2" x14ac:dyDescent="0.25">
      <c r="A281" s="21" t="s">
        <v>29</v>
      </c>
      <c r="B281" s="34">
        <f>IFERROR(COUNTIF('Domain 4'!$C$43:$C$49,A281)/COUNTIF('Domain 4'!$B$43:$B$49,"yes"),0)</f>
        <v>0</v>
      </c>
    </row>
    <row r="282" spans="1:2" x14ac:dyDescent="0.25">
      <c r="A282" s="22" t="s">
        <v>3</v>
      </c>
      <c r="B282" s="37">
        <f>IFERROR(COUNTIF('Domain 4'!$C$43:$C$49,A282)/COUNTIF('Domain 4'!$B$43:$B$49,"yes"),0)</f>
        <v>0</v>
      </c>
    </row>
    <row r="283" spans="1:2" x14ac:dyDescent="0.25">
      <c r="A283" s="23" t="s">
        <v>259</v>
      </c>
      <c r="B283" s="38">
        <f>IFERROR(COUNTIF('Domain 4'!$C$43:$C$49,A283)/COUNTIF('Domain 4'!$B$43:$B$49,"yes"),0)</f>
        <v>0</v>
      </c>
    </row>
    <row r="284" spans="1:2" x14ac:dyDescent="0.25"/>
  </sheetData>
  <mergeCells count="2">
    <mergeCell ref="A1:B1"/>
    <mergeCell ref="A2:B2"/>
  </mergeCells>
  <conditionalFormatting sqref="A5">
    <cfRule type="colorScale" priority="3">
      <colorScale>
        <cfvo type="min"/>
        <cfvo type="percentile" val="50"/>
        <cfvo type="max"/>
        <color rgb="FFF8696B"/>
        <color rgb="FFFFEB84"/>
        <color rgb="FF63BE7B"/>
      </colorScale>
    </cfRule>
  </conditionalFormatting>
  <conditionalFormatting sqref="A13">
    <cfRule type="colorScale" priority="41">
      <colorScale>
        <cfvo type="min"/>
        <cfvo type="percentile" val="50"/>
        <cfvo type="max"/>
        <color rgb="FFF8696B"/>
        <color rgb="FFFFEB84"/>
        <color rgb="FF63BE7B"/>
      </colorScale>
    </cfRule>
  </conditionalFormatting>
  <conditionalFormatting sqref="A20">
    <cfRule type="colorScale" priority="40">
      <colorScale>
        <cfvo type="min"/>
        <cfvo type="percentile" val="50"/>
        <cfvo type="max"/>
        <color rgb="FFF8696B"/>
        <color rgb="FFFFEB84"/>
        <color rgb="FF63BE7B"/>
      </colorScale>
    </cfRule>
  </conditionalFormatting>
  <conditionalFormatting sqref="A27">
    <cfRule type="colorScale" priority="39">
      <colorScale>
        <cfvo type="min"/>
        <cfvo type="percentile" val="50"/>
        <cfvo type="max"/>
        <color rgb="FFF8696B"/>
        <color rgb="FFFFEB84"/>
        <color rgb="FF63BE7B"/>
      </colorScale>
    </cfRule>
  </conditionalFormatting>
  <conditionalFormatting sqref="A34">
    <cfRule type="colorScale" priority="38">
      <colorScale>
        <cfvo type="min"/>
        <cfvo type="percentile" val="50"/>
        <cfvo type="max"/>
        <color rgb="FFF8696B"/>
        <color rgb="FFFFEB84"/>
        <color rgb="FF63BE7B"/>
      </colorScale>
    </cfRule>
  </conditionalFormatting>
  <conditionalFormatting sqref="A41">
    <cfRule type="colorScale" priority="37">
      <colorScale>
        <cfvo type="min"/>
        <cfvo type="percentile" val="50"/>
        <cfvo type="max"/>
        <color rgb="FFF8696B"/>
        <color rgb="FFFFEB84"/>
        <color rgb="FF63BE7B"/>
      </colorScale>
    </cfRule>
  </conditionalFormatting>
  <conditionalFormatting sqref="A48">
    <cfRule type="colorScale" priority="36">
      <colorScale>
        <cfvo type="min"/>
        <cfvo type="percentile" val="50"/>
        <cfvo type="max"/>
        <color rgb="FFF8696B"/>
        <color rgb="FFFFEB84"/>
        <color rgb="FF63BE7B"/>
      </colorScale>
    </cfRule>
  </conditionalFormatting>
  <conditionalFormatting sqref="A55">
    <cfRule type="colorScale" priority="35">
      <colorScale>
        <cfvo type="min"/>
        <cfvo type="percentile" val="50"/>
        <cfvo type="max"/>
        <color rgb="FFF8696B"/>
        <color rgb="FFFFEB84"/>
        <color rgb="FF63BE7B"/>
      </colorScale>
    </cfRule>
  </conditionalFormatting>
  <conditionalFormatting sqref="A62">
    <cfRule type="colorScale" priority="34">
      <colorScale>
        <cfvo type="min"/>
        <cfvo type="percentile" val="50"/>
        <cfvo type="max"/>
        <color rgb="FFF8696B"/>
        <color rgb="FFFFEB84"/>
        <color rgb="FF63BE7B"/>
      </colorScale>
    </cfRule>
  </conditionalFormatting>
  <conditionalFormatting sqref="A70">
    <cfRule type="colorScale" priority="33">
      <colorScale>
        <cfvo type="min"/>
        <cfvo type="percentile" val="50"/>
        <cfvo type="max"/>
        <color rgb="FFF8696B"/>
        <color rgb="FFFFEB84"/>
        <color rgb="FF63BE7B"/>
      </colorScale>
    </cfRule>
  </conditionalFormatting>
  <conditionalFormatting sqref="A78">
    <cfRule type="colorScale" priority="32">
      <colorScale>
        <cfvo type="min"/>
        <cfvo type="percentile" val="50"/>
        <cfvo type="max"/>
        <color rgb="FFF8696B"/>
        <color rgb="FFFFEB84"/>
        <color rgb="FF63BE7B"/>
      </colorScale>
    </cfRule>
  </conditionalFormatting>
  <conditionalFormatting sqref="A85">
    <cfRule type="colorScale" priority="31">
      <colorScale>
        <cfvo type="min"/>
        <cfvo type="percentile" val="50"/>
        <cfvo type="max"/>
        <color rgb="FFF8696B"/>
        <color rgb="FFFFEB84"/>
        <color rgb="FF63BE7B"/>
      </colorScale>
    </cfRule>
  </conditionalFormatting>
  <conditionalFormatting sqref="A92">
    <cfRule type="colorScale" priority="30">
      <colorScale>
        <cfvo type="min"/>
        <cfvo type="percentile" val="50"/>
        <cfvo type="max"/>
        <color rgb="FFF8696B"/>
        <color rgb="FFFFEB84"/>
        <color rgb="FF63BE7B"/>
      </colorScale>
    </cfRule>
  </conditionalFormatting>
  <conditionalFormatting sqref="A99">
    <cfRule type="colorScale" priority="29">
      <colorScale>
        <cfvo type="min"/>
        <cfvo type="percentile" val="50"/>
        <cfvo type="max"/>
        <color rgb="FFF8696B"/>
        <color rgb="FFFFEB84"/>
        <color rgb="FF63BE7B"/>
      </colorScale>
    </cfRule>
  </conditionalFormatting>
  <conditionalFormatting sqref="A106">
    <cfRule type="colorScale" priority="28">
      <colorScale>
        <cfvo type="min"/>
        <cfvo type="percentile" val="50"/>
        <cfvo type="max"/>
        <color rgb="FFF8696B"/>
        <color rgb="FFFFEB84"/>
        <color rgb="FF63BE7B"/>
      </colorScale>
    </cfRule>
  </conditionalFormatting>
  <conditionalFormatting sqref="A113">
    <cfRule type="colorScale" priority="27">
      <colorScale>
        <cfvo type="min"/>
        <cfvo type="percentile" val="50"/>
        <cfvo type="max"/>
        <color rgb="FFF8696B"/>
        <color rgb="FFFFEB84"/>
        <color rgb="FF63BE7B"/>
      </colorScale>
    </cfRule>
  </conditionalFormatting>
  <conditionalFormatting sqref="A120">
    <cfRule type="colorScale" priority="26">
      <colorScale>
        <cfvo type="min"/>
        <cfvo type="percentile" val="50"/>
        <cfvo type="max"/>
        <color rgb="FFF8696B"/>
        <color rgb="FFFFEB84"/>
        <color rgb="FF63BE7B"/>
      </colorScale>
    </cfRule>
  </conditionalFormatting>
  <conditionalFormatting sqref="A127">
    <cfRule type="colorScale" priority="25">
      <colorScale>
        <cfvo type="min"/>
        <cfvo type="percentile" val="50"/>
        <cfvo type="max"/>
        <color rgb="FFF8696B"/>
        <color rgb="FFFFEB84"/>
        <color rgb="FF63BE7B"/>
      </colorScale>
    </cfRule>
  </conditionalFormatting>
  <conditionalFormatting sqref="A134">
    <cfRule type="colorScale" priority="24">
      <colorScale>
        <cfvo type="min"/>
        <cfvo type="percentile" val="50"/>
        <cfvo type="max"/>
        <color rgb="FFF8696B"/>
        <color rgb="FFFFEB84"/>
        <color rgb="FF63BE7B"/>
      </colorScale>
    </cfRule>
  </conditionalFormatting>
  <conditionalFormatting sqref="A141">
    <cfRule type="colorScale" priority="23">
      <colorScale>
        <cfvo type="min"/>
        <cfvo type="percentile" val="50"/>
        <cfvo type="max"/>
        <color rgb="FFF8696B"/>
        <color rgb="FFFFEB84"/>
        <color rgb="FF63BE7B"/>
      </colorScale>
    </cfRule>
  </conditionalFormatting>
  <conditionalFormatting sqref="A148">
    <cfRule type="colorScale" priority="22">
      <colorScale>
        <cfvo type="min"/>
        <cfvo type="percentile" val="50"/>
        <cfvo type="max"/>
        <color rgb="FFF8696B"/>
        <color rgb="FFFFEB84"/>
        <color rgb="FF63BE7B"/>
      </colorScale>
    </cfRule>
  </conditionalFormatting>
  <conditionalFormatting sqref="A155">
    <cfRule type="colorScale" priority="21">
      <colorScale>
        <cfvo type="min"/>
        <cfvo type="percentile" val="50"/>
        <cfvo type="max"/>
        <color rgb="FFF8696B"/>
        <color rgb="FFFFEB84"/>
        <color rgb="FF63BE7B"/>
      </colorScale>
    </cfRule>
  </conditionalFormatting>
  <conditionalFormatting sqref="A163">
    <cfRule type="colorScale" priority="2">
      <colorScale>
        <cfvo type="min"/>
        <cfvo type="percentile" val="50"/>
        <cfvo type="max"/>
        <color rgb="FFF8696B"/>
        <color rgb="FFFFEB84"/>
        <color rgb="FF63BE7B"/>
      </colorScale>
    </cfRule>
  </conditionalFormatting>
  <conditionalFormatting sqref="A171">
    <cfRule type="colorScale" priority="19">
      <colorScale>
        <cfvo type="min"/>
        <cfvo type="percentile" val="50"/>
        <cfvo type="max"/>
        <color rgb="FFF8696B"/>
        <color rgb="FFFFEB84"/>
        <color rgb="FF63BE7B"/>
      </colorScale>
    </cfRule>
  </conditionalFormatting>
  <conditionalFormatting sqref="A178">
    <cfRule type="colorScale" priority="18">
      <colorScale>
        <cfvo type="min"/>
        <cfvo type="percentile" val="50"/>
        <cfvo type="max"/>
        <color rgb="FFF8696B"/>
        <color rgb="FFFFEB84"/>
        <color rgb="FF63BE7B"/>
      </colorScale>
    </cfRule>
  </conditionalFormatting>
  <conditionalFormatting sqref="A185">
    <cfRule type="colorScale" priority="17">
      <colorScale>
        <cfvo type="min"/>
        <cfvo type="percentile" val="50"/>
        <cfvo type="max"/>
        <color rgb="FFF8696B"/>
        <color rgb="FFFFEB84"/>
        <color rgb="FF63BE7B"/>
      </colorScale>
    </cfRule>
  </conditionalFormatting>
  <conditionalFormatting sqref="A192">
    <cfRule type="colorScale" priority="16">
      <colorScale>
        <cfvo type="min"/>
        <cfvo type="percentile" val="50"/>
        <cfvo type="max"/>
        <color rgb="FFF8696B"/>
        <color rgb="FFFFEB84"/>
        <color rgb="FF63BE7B"/>
      </colorScale>
    </cfRule>
  </conditionalFormatting>
  <conditionalFormatting sqref="A199">
    <cfRule type="colorScale" priority="15">
      <colorScale>
        <cfvo type="min"/>
        <cfvo type="percentile" val="50"/>
        <cfvo type="max"/>
        <color rgb="FFF8696B"/>
        <color rgb="FFFFEB84"/>
        <color rgb="FF63BE7B"/>
      </colorScale>
    </cfRule>
  </conditionalFormatting>
  <conditionalFormatting sqref="A207">
    <cfRule type="colorScale" priority="1">
      <colorScale>
        <cfvo type="min"/>
        <cfvo type="percentile" val="50"/>
        <cfvo type="max"/>
        <color rgb="FFF8696B"/>
        <color rgb="FFFFEB84"/>
        <color rgb="FF63BE7B"/>
      </colorScale>
    </cfRule>
  </conditionalFormatting>
  <conditionalFormatting sqref="A215">
    <cfRule type="colorScale" priority="13">
      <colorScale>
        <cfvo type="min"/>
        <cfvo type="percentile" val="50"/>
        <cfvo type="max"/>
        <color rgb="FFF8696B"/>
        <color rgb="FFFFEB84"/>
        <color rgb="FF63BE7B"/>
      </colorScale>
    </cfRule>
  </conditionalFormatting>
  <conditionalFormatting sqref="A222">
    <cfRule type="colorScale" priority="12">
      <colorScale>
        <cfvo type="min"/>
        <cfvo type="percentile" val="50"/>
        <cfvo type="max"/>
        <color rgb="FFF8696B"/>
        <color rgb="FFFFEB84"/>
        <color rgb="FF63BE7B"/>
      </colorScale>
    </cfRule>
  </conditionalFormatting>
  <conditionalFormatting sqref="A229">
    <cfRule type="colorScale" priority="11">
      <colorScale>
        <cfvo type="min"/>
        <cfvo type="percentile" val="50"/>
        <cfvo type="max"/>
        <color rgb="FFF8696B"/>
        <color rgb="FFFFEB84"/>
        <color rgb="FF63BE7B"/>
      </colorScale>
    </cfRule>
  </conditionalFormatting>
  <conditionalFormatting sqref="A236">
    <cfRule type="colorScale" priority="10">
      <colorScale>
        <cfvo type="min"/>
        <cfvo type="percentile" val="50"/>
        <cfvo type="max"/>
        <color rgb="FFF8696B"/>
        <color rgb="FFFFEB84"/>
        <color rgb="FF63BE7B"/>
      </colorScale>
    </cfRule>
  </conditionalFormatting>
  <conditionalFormatting sqref="A243">
    <cfRule type="colorScale" priority="9">
      <colorScale>
        <cfvo type="min"/>
        <cfvo type="percentile" val="50"/>
        <cfvo type="max"/>
        <color rgb="FFF8696B"/>
        <color rgb="FFFFEB84"/>
        <color rgb="FF63BE7B"/>
      </colorScale>
    </cfRule>
  </conditionalFormatting>
  <conditionalFormatting sqref="A250">
    <cfRule type="colorScale" priority="8">
      <colorScale>
        <cfvo type="min"/>
        <cfvo type="percentile" val="50"/>
        <cfvo type="max"/>
        <color rgb="FFF8696B"/>
        <color rgb="FFFFEB84"/>
        <color rgb="FF63BE7B"/>
      </colorScale>
    </cfRule>
  </conditionalFormatting>
  <conditionalFormatting sqref="A257">
    <cfRule type="colorScale" priority="7">
      <colorScale>
        <cfvo type="min"/>
        <cfvo type="percentile" val="50"/>
        <cfvo type="max"/>
        <color rgb="FFF8696B"/>
        <color rgb="FFFFEB84"/>
        <color rgb="FF63BE7B"/>
      </colorScale>
    </cfRule>
  </conditionalFormatting>
  <conditionalFormatting sqref="A264">
    <cfRule type="colorScale" priority="6">
      <colorScale>
        <cfvo type="min"/>
        <cfvo type="percentile" val="50"/>
        <cfvo type="max"/>
        <color rgb="FFF8696B"/>
        <color rgb="FFFFEB84"/>
        <color rgb="FF63BE7B"/>
      </colorScale>
    </cfRule>
  </conditionalFormatting>
  <conditionalFormatting sqref="A271">
    <cfRule type="colorScale" priority="5">
      <colorScale>
        <cfvo type="min"/>
        <cfvo type="percentile" val="50"/>
        <cfvo type="max"/>
        <color rgb="FFF8696B"/>
        <color rgb="FFFFEB84"/>
        <color rgb="FF63BE7B"/>
      </colorScale>
    </cfRule>
  </conditionalFormatting>
  <conditionalFormatting sqref="A278">
    <cfRule type="colorScale" priority="4">
      <colorScale>
        <cfvo type="min"/>
        <cfvo type="percentile" val="50"/>
        <cfvo type="max"/>
        <color rgb="FFF8696B"/>
        <color rgb="FFFFEB84"/>
        <color rgb="FF63BE7B"/>
      </colorScale>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30F9F-0B6A-4B49-A7B6-A612E3AB343C}">
  <dimension ref="A1:A9"/>
  <sheetViews>
    <sheetView workbookViewId="0">
      <selection activeCell="A10" sqref="A10"/>
    </sheetView>
  </sheetViews>
  <sheetFormatPr defaultRowHeight="15" x14ac:dyDescent="0.25"/>
  <sheetData>
    <row r="1" spans="1:1" x14ac:dyDescent="0.25">
      <c r="A1" t="s">
        <v>0</v>
      </c>
    </row>
    <row r="2" spans="1:1" x14ac:dyDescent="0.25">
      <c r="A2" t="s">
        <v>3</v>
      </c>
    </row>
    <row r="3" spans="1:1" x14ac:dyDescent="0.25">
      <c r="A3" t="s">
        <v>1</v>
      </c>
    </row>
    <row r="6" spans="1:1" x14ac:dyDescent="0.25">
      <c r="A6" t="s">
        <v>201</v>
      </c>
    </row>
    <row r="7" spans="1:1" x14ac:dyDescent="0.25">
      <c r="A7" t="s">
        <v>202</v>
      </c>
    </row>
    <row r="9" spans="1:1" x14ac:dyDescent="0.25">
      <c r="A9" t="s">
        <v>207</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S a n d b o x N o n E m p t y " > < C u s t o m C o n t e n t > < ! [ C D A T A [ 1 ] ] > < / C u s t o m C o n t e n t > < / G e m i n i > 
</file>

<file path=customXml/item10.xml>��< ? x m l   v e r s i o n = " 1 . 0 "   e n c o d i n g = " U T F - 1 6 " ? > < G e m i n i   x m l n s = " h t t p : / / g e m i n i / p i v o t c u s t o m i z a t i o n / S h o w I m p l i c i t M e a s u r e s " > < C u s t o m C o n t e n t > < ! [ C D A T A [ F a l s e ] ] > < / C u s t o m C o n t e n t > < / G e m i n i > 
</file>

<file path=customXml/item11.xml><?xml version="1.0" encoding="utf-8"?>
<?mso-contentType ?>
<FormTemplates xmlns="http://schemas.microsoft.com/sharepoint/v3/contenttype/forms">
  <Display>DocumentLibraryForm</Display>
  <Edit>DocumentLibraryForm</Edit>
  <New>DocumentLibraryForm</New>
</FormTemplates>
</file>

<file path=customXml/item12.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 T a b l e 1 1 7 2 2 < / 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 T a b l e 1 1 7 2 2 < / 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 C o l u m n s \ C o u n t s < / K e y > < / D i a g r a m O b j e c t K e y > < D i a g r a m O b j e c t K e y > < K e y > C o l u m n s \ S e c t i o n   1 :   P e r s o n - C e n t e r e d   A p p r o a c h < / K e y > < / D i a g r a m O b j e c t K e y > < D i a g r a m O b j e c t K e y > < K e y > C o l u m n s \ S e c t i o n   2 :   I n t e r d i s c i p l i n a r y   C a r e   T e a m   C a p a c i t y   a n d   O r g a n i z a t i o n   a n d   I n f r a s t r u c t u r e < / K e y > < / D i a g r a m O b j e c t K e y > < D i a g r a m O b j e c t K e y > < K e y > C o l u m n s \ S e c t i o n   3 :   C a r e   M a n a g e m e n t   a n d   C a r e   P l a n n i n g < / K e y > < / D i a g r a m O b j e c t K e y > < D i a g r a m O b j e c t K e y > < K e y > C o l u m n s \ S e c t i o n   4 :   R e f e r r a l   a n d   C o m m u n i t y   E n g a g e m e n t < / K e y > < / D i a g r a m O b j e c t K e y > < D i a g r a m O b j e c t K e y > < K e y > C o l u m n s \ S e c t i o n   5 :   H e a l t h   I T   a n d   Q u a l i t y < / K e y > < / D i a g r a m O b j e c t K e y > < D i a g r a m O b j e c t K e y > < K e y > C o l u m n s \ S u m < / 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 C o l u m n s \ C o u n t s < / K e y > < / a : K e y > < a : V a l u e   i : t y p e = " M e a s u r e G r i d N o d e V i e w S t a t e " > < L a y e d O u t > t r u e < / L a y e d O u t > < / a : V a l u e > < / a : K e y V a l u e O f D i a g r a m O b j e c t K e y a n y T y p e z b w N T n L X > < a : K e y V a l u e O f D i a g r a m O b j e c t K e y a n y T y p e z b w N T n L X > < a : K e y > < K e y > C o l u m n s \ S e c t i o n   1 :   P e r s o n - C e n t e r e d   A p p r o a c h < / K e y > < / a : K e y > < a : V a l u e   i : t y p e = " M e a s u r e G r i d N o d e V i e w S t a t e " > < C o l u m n > 1 < / C o l u m n > < L a y e d O u t > t r u e < / L a y e d O u t > < / a : V a l u e > < / a : K e y V a l u e O f D i a g r a m O b j e c t K e y a n y T y p e z b w N T n L X > < a : K e y V a l u e O f D i a g r a m O b j e c t K e y a n y T y p e z b w N T n L X > < a : K e y > < K e y > C o l u m n s \ S e c t i o n   2 :   I n t e r d i s c i p l i n a r y   C a r e   T e a m   C a p a c i t y   a n d   O r g a n i z a t i o n   a n d   I n f r a s t r u c t u r e < / K e y > < / a : K e y > < a : V a l u e   i : t y p e = " M e a s u r e G r i d N o d e V i e w S t a t e " > < C o l u m n > 2 < / C o l u m n > < L a y e d O u t > t r u e < / L a y e d O u t > < / a : V a l u e > < / a : K e y V a l u e O f D i a g r a m O b j e c t K e y a n y T y p e z b w N T n L X > < a : K e y V a l u e O f D i a g r a m O b j e c t K e y a n y T y p e z b w N T n L X > < a : K e y > < K e y > C o l u m n s \ S e c t i o n   3 :   C a r e   M a n a g e m e n t   a n d   C a r e   P l a n n i n g < / K e y > < / a : K e y > < a : V a l u e   i : t y p e = " M e a s u r e G r i d N o d e V i e w S t a t e " > < C o l u m n > 3 < / C o l u m n > < L a y e d O u t > t r u e < / L a y e d O u t > < / a : V a l u e > < / a : K e y V a l u e O f D i a g r a m O b j e c t K e y a n y T y p e z b w N T n L X > < a : K e y V a l u e O f D i a g r a m O b j e c t K e y a n y T y p e z b w N T n L X > < a : K e y > < K e y > C o l u m n s \ S e c t i o n   4 :   R e f e r r a l   a n d   C o m m u n i t y   E n g a g e m e n t < / K e y > < / a : K e y > < a : V a l u e   i : t y p e = " M e a s u r e G r i d N o d e V i e w S t a t e " > < C o l u m n > 4 < / C o l u m n > < L a y e d O u t > t r u e < / L a y e d O u t > < / a : V a l u e > < / a : K e y V a l u e O f D i a g r a m O b j e c t K e y a n y T y p e z b w N T n L X > < a : K e y V a l u e O f D i a g r a m O b j e c t K e y a n y T y p e z b w N T n L X > < a : K e y > < K e y > C o l u m n s \ S e c t i o n   5 :   H e a l t h   I T   a n d   Q u a l i t y < / K e y > < / a : K e y > < a : V a l u e   i : t y p e = " M e a s u r e G r i d N o d e V i e w S t a t e " > < C o l u m n > 5 < / C o l u m n > < L a y e d O u t > t r u e < / L a y e d O u t > < / a : V a l u e > < / a : K e y V a l u e O f D i a g r a m O b j e c t K e y a n y T y p e z b w N T n L X > < a : K e y V a l u e O f D i a g r a m O b j e c t K e y a n y T y p e z b w N T n L X > < a : K e y > < K e y > C o l u m n s \ S u m < / K e y > < / a : K e y > < a : V a l u e   i : t y p e = " M e a s u r e G r i d N o d e V i e w S t a t e " > < C o l u m n > 6 < / C o l u m n > < L a y e d O u t > t r u e < / L a y e d O u t > < / a : V a l u e > < / a : K e y V a l u e O f D i a g r a m O b j e c t K e y a n y T y p e z b w N T n L X > < / V i e w S t a t e s > < / D i a g r a m M a n a g e r . S e r i a l i z a b l e D i a g r a m > < / A r r a y O f D i a g r a m M a n a g e r . S e r i a l i z a b l e D i a g r a m > ] ] > < / C u s t o m C o n t e n t > < / G e m i n i > 
</file>

<file path=customXml/item13.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 2 0 2 3 - 1 0 - 1 8 T 1 6 : 0 8 : 4 5 . 8 3 4 5 5 1 1 - 0 4 : 0 0 < / L a s t P r o c e s s e d T i m e > < / D a t a M o d e l i n g S a n d b o x . S e r i a l i z e d S a n d b o x E r r o r C a c h e > ] ] > < / C u s t o m C o n t e n t > < / G e m i n i > 
</file>

<file path=customXml/item14.xml>��< ? x m l   v e r s i o n = " 1 . 0 "   e n c o d i n g = " U T F - 1 6 " ? > < G e m i n i   x m l n s = " h t t p : / / g e m i n i / p i v o t c u s t o m i z a t i o n / I s S a n d b o x E m b e d d e d " > < C u s t o m C o n t e n t > < ! [ C D A T A [ y e s ] ] > < / C u s t o m C o n t e n t > < / G e m i n i > 
</file>

<file path=customXml/item15.xml>��< ? x m l   v e r s i o n = " 1 . 0 "   e n c o d i n g = " U T F - 1 6 " ? > < G e m i n i   x m l n s = " h t t p : / / g e m i n i / p i v o t c u s t o m i z a t i o n / S h o w H i d d e n " > < C u s t o m C o n t e n t > < ! [ C D A T A [ T r u e ] ] > < / C u s t o m C o n t e n t > < / G e m i n i > 
</file>

<file path=customXml/item16.xml>��< ? x m l   v e r s i o n = " 1 . 0 "   e n c o d i n g = " U T F - 1 6 " ? > < G e m i n i   x m l n s = " h t t p : / / g e m i n i / p i v o t c u s t o m i z a t i o n / L i n k e d T a b l e U p d a t e M o d e " > < C u s t o m C o n t e n t > < ! [ C D A T A [ T r u e ] ] > < / C u s t o m C o n t e n t > < / G e m i n i > 
</file>

<file path=customXml/item17.xml>��< ? x m l   v e r s i o n = " 1 . 0 "   e n c o d i n g = " U T F - 1 6 " ? > < G e m i n i   x m l n s = " h t t p : / / g e m i n i / p i v o t c u s t o m i z a t i o n / P o w e r P i v o t V e r s i o n " > < C u s t o m C o n t e n t > < ! [ C D A T A [ 2 0 1 5 . 1 3 0 . 1 6 0 5 . 1 0 7 5 ] ] > < / C u s t o m C o n t e n t > < / G e m i n i > 
</file>

<file path=customXml/item18.xml>��< ? x m l   v e r s i o n = " 1 . 0 "   e n c o d i n g = " U T F - 1 6 " ? > < G e m i n i   x m l n s = " h t t p : / / g e m i n i / p i v o t c u s t o m i z a t i o n / T a b l e O r d e r " > < C u s t o m C o n t e n t > < ! [ C D A T A [ T a b l e 1 1 7 2 2 ] ] > < / C u s t o m C o n t e n t > < / G e m i n i > 
</file>

<file path=customXml/item19.xml>��< ? x m l   v e r s i o n = " 1 . 0 "   e n c o d i n g = " U T F - 1 6 " ? > < G e m i n i   x m l n s = " h t t p : / / g e m i n i / p i v o t c u s t o m i z a t i o n / R e l a t i o n s h i p A u t o D e t e c t i o n E n a b l e d " > < C u s t o m C o n t e n t > < ! [ C D A T A [ T r u e ] ] > < / C u s t o m C o n t e n t > < / G e m i n i > 
</file>

<file path=customXml/item2.xml>��< ? x m l   v e r s i o n = " 1 . 0 "   e n c o d i n g = " U T F - 1 6 " ? > < G e m i n i   x m l n s = " h t t p : / / g e m i n i / p i v o t c u s t o m i z a t i o n / C l i e n t W i n d o w X M L " > < C u s t o m C o n t e n t > < ! [ C D A T A [ T a b l e 1 1 7 2 2 ] ] > < / C u s t o m C o n t e n t > < / G e m i n i > 
</file>

<file path=customXml/item3.xml>��< ? x m l   v e r s i o n = " 1 . 0 "   e n c o d i n g = " U T F - 1 6 " ? > < G e m i n i   x m l n s = " h t t p : / / g e m i n i / p i v o t c u s t o m i z a t i o n / M a n u a l C a l c M o d e " > < C u s t o m C o n t e n t > < ! [ C D A T A [ F a l s e ] ] > < / C u s t o m C o n t e n t > < / G e m i n i > 
</file>

<file path=customXml/item4.xml>��< ? x m l   v e r s i o n = " 1 . 0 "   e n c o d i n g = " U T F - 1 6 " ? > < G e m i n i   x m l n s = " h t t p : / / g e m i n i / p i v o t c u s t o m i z a t i o n / F o r m u l a B a r S t a t e " > < C u s t o m C o n t e n t > < ! [ C D A T A [ < S a n d b o x E d i t o r . F o r m u l a B a r S t a t e   x m l n s = " h t t p : / / s c h e m a s . d a t a c o n t r a c t . o r g / 2 0 0 4 / 0 7 / M i c r o s o f t . A n a l y s i s S e r v i c e s . C o m m o n "   x m l n s : i = " h t t p : / / w w w . w 3 . o r g / 2 0 0 1 / X M L S c h e m a - i n s t a n c e " > < H e i g h t > 3 1 < / H e i g h t > < / S a n d b o x E d i t o r . F o r m u l a B a r S t a t e > ] ] > < / C u s t o m C o n t e n t > < / G e m i n i > 
</file>

<file path=customXml/item5.xml><?xml version="1.0" encoding="utf-8"?>
<ct:contentTypeSchema xmlns:ct="http://schemas.microsoft.com/office/2006/metadata/contentType" xmlns:ma="http://schemas.microsoft.com/office/2006/metadata/properties/metaAttributes" ct:_="" ma:_="" ma:contentTypeName="Document" ma:contentTypeID="0x01010074CFE5D9AEA9AC4E88ACAF56FA7917EF" ma:contentTypeVersion="6" ma:contentTypeDescription="Create a new document." ma:contentTypeScope="" ma:versionID="7eec6ae4d5e105baf6c5a668f4493921">
  <xsd:schema xmlns:xsd="http://www.w3.org/2001/XMLSchema" xmlns:xs="http://www.w3.org/2001/XMLSchema" xmlns:p="http://schemas.microsoft.com/office/2006/metadata/properties" xmlns:ns2="3aee75ec-f42b-4d4d-9f36-f9ec9870020a" xmlns:ns3="23d9e47b-4b4f-49d3-908f-6db21d0d2dbd" targetNamespace="http://schemas.microsoft.com/office/2006/metadata/properties" ma:root="true" ma:fieldsID="e01f10d99eb079aef0721d629eb8be74" ns2:_="" ns3:_="">
    <xsd:import namespace="3aee75ec-f42b-4d4d-9f36-f9ec9870020a"/>
    <xsd:import namespace="23d9e47b-4b4f-49d3-908f-6db21d0d2db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ee75ec-f42b-4d4d-9f36-f9ec9870020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d9e47b-4b4f-49d3-908f-6db21d0d2db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6.xml><?xml version="1.0" encoding="utf-8"?>
<p:properties xmlns:p="http://schemas.microsoft.com/office/2006/metadata/properties" xmlns:xsi="http://www.w3.org/2001/XMLSchema-instance" xmlns:pc="http://schemas.microsoft.com/office/infopath/2007/PartnerControls">
  <documentManagement/>
</p:properties>
</file>

<file path=customXml/item7.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 T a b l e 1 1 7 2 2 < / 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 T a b l e 1 1 7 2 2 < / 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 C o l u m n s \ C o u n t s < / K e y > < / a : K e y > < a : V a l u e   i : t y p e = " T a b l e W i d g e t B a s e V i e w S t a t e " / > < / a : K e y V a l u e O f D i a g r a m O b j e c t K e y a n y T y p e z b w N T n L X > < a : K e y V a l u e O f D i a g r a m O b j e c t K e y a n y T y p e z b w N T n L X > < a : K e y > < K e y > C o l u m n s \ S e c t i o n   1 :   P e r s o n - C e n t e r e d   A p p r o a c h < / K e y > < / a : K e y > < a : V a l u e   i : t y p e = " T a b l e W i d g e t B a s e V i e w S t a t e " / > < / a : K e y V a l u e O f D i a g r a m O b j e c t K e y a n y T y p e z b w N T n L X > < a : K e y V a l u e O f D i a g r a m O b j e c t K e y a n y T y p e z b w N T n L X > < a : K e y > < K e y > C o l u m n s \ S e c t i o n   2 :   I n t e r d i s c i p l i n a r y   C a r e   T e a m   C a p a c i t y   a n d   O r g a n i z a t i o n   a n d   I n f r a s t r u c t u r e < / K e y > < / a : K e y > < a : V a l u e   i : t y p e = " T a b l e W i d g e t B a s e V i e w S t a t e " / > < / a : K e y V a l u e O f D i a g r a m O b j e c t K e y a n y T y p e z b w N T n L X > < a : K e y V a l u e O f D i a g r a m O b j e c t K e y a n y T y p e z b w N T n L X > < a : K e y > < K e y > C o l u m n s \ S e c t i o n   3 :   C a r e   M a n a g e m e n t   a n d   C a r e   P l a n n i n g < / K e y > < / a : K e y > < a : V a l u e   i : t y p e = " T a b l e W i d g e t B a s e V i e w S t a t e " / > < / a : K e y V a l u e O f D i a g r a m O b j e c t K e y a n y T y p e z b w N T n L X > < a : K e y V a l u e O f D i a g r a m O b j e c t K e y a n y T y p e z b w N T n L X > < a : K e y > < K e y > C o l u m n s \ S e c t i o n   4 :   R e f e r r a l   a n d   C o m m u n i t y   E n g a g e m e n t < / K e y > < / a : K e y > < a : V a l u e   i : t y p e = " T a b l e W i d g e t B a s e V i e w S t a t e " / > < / a : K e y V a l u e O f D i a g r a m O b j e c t K e y a n y T y p e z b w N T n L X > < a : K e y V a l u e O f D i a g r a m O b j e c t K e y a n y T y p e z b w N T n L X > < a : K e y > < K e y > C o l u m n s \ S e c t i o n   5 :   H e a l t h   I T   a n d   Q u a l i t y < / K e y > < / a : K e y > < a : V a l u e   i : t y p e = " T a b l e W i d g e t B a s e V i e w S t a t e " / > < / a : K e y V a l u e O f D i a g r a m O b j e c t K e y a n y T y p e z b w N T n L X > < a : K e y V a l u e O f D i a g r a m O b j e c t K e y a n y T y p e z b w N T n L X > < a : K e y > < K e y > C o l u m n s \ S u m < / 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8.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 T a b l e 1 1 7 2 2 < / K e y > < V a l u e   x m l n s : a = " h t t p : / / s c h e m a s . d a t a c o n t r a c t . o r g / 2 0 0 4 / 0 7 / M i c r o s o f t . A n a l y s i s S e r v i c e s . C o m m o n " > < a : H a s F o c u s > t r u e < / a : H a s F o c u s > < a : S i z e A t D p i 9 6 > 1 4 3 < / a : S i z e A t D p i 9 6 > < a : V i s i b l e > t r u e < / a : V i s i b l e > < / V a l u e > < / K e y V a l u e O f s t r i n g S a n d b o x E d i t o r . M e a s u r e G r i d S t a t e S c d E 3 5 R y > < / A r r a y O f K e y V a l u e O f s t r i n g S a n d b o x E d i t o r . M e a s u r e G r i d S t a t e S c d E 3 5 R y > ] ] > < / C u s t o m C o n t e n t > < / G e m i n i > 
</file>

<file path=customXml/item9.xml>��< ? x m l   v e r s i o n = " 1 . 0 "   e n c o d i n g = " U T F - 1 6 " ? > < G e m i n i   x m l n s = " h t t p : / / g e m i n i / p i v o t c u s t o m i z a t i o n / T a b l e X M L _ T a b l e 1 1 7 2 2 " > < C u s t o m C o n t e n t > < ! [ C D A T A [ < T a b l e W i d g e t G r i d S e r i a l i z a t i o n   x m l n s : x s d = " h t t p : / / w w w . w 3 . o r g / 2 0 0 1 / X M L S c h e m a "   x m l n s : x s i = " h t t p : / / w w w . w 3 . o r g / 2 0 0 1 / X M L S c h e m a - i n s t a n c e " > < C o l u m n S u g g e s t e d T y p e   / > < C o l u m n F o r m a t   / > < C o l u m n A c c u r a c y   / > < C o l u m n C u r r e n c y S y m b o l   / > < C o l u m n P o s i t i v e P a t t e r n   / > < C o l u m n N e g a t i v e P a t t e r n   / > < C o l u m n W i d t h s > < i t e m > < k e y > < s t r i n g > C o u n t s < / s t r i n g > < / k e y > < v a l u e > < i n t > 1 1 3 < / i n t > < / v a l u e > < / i t e m > < i t e m > < k e y > < s t r i n g > S e c t i o n   1 :   P e r s o n - C e n t e r e d   A p p r o a c h < / s t r i n g > < / k e y > < v a l u e > < i n t > 3 9 0 < / i n t > < / v a l u e > < / i t e m > < i t e m > < k e y > < s t r i n g > S e c t i o n   2 :   I n t e r d i s c i p l i n a r y   C a r e   T e a m   C a p a c i t y   a n d   O r g a n i z a t i o n   a n d   I n f r a s t r u c t u r e < / s t r i n g > < / k e y > < v a l u e > < i n t > 8 0 6 < / i n t > < / v a l u e > < / i t e m > < i t e m > < k e y > < s t r i n g > S e c t i o n   3 :   C a r e   M a n a g e m e n t   a n d   C a r e   P l a n n i n g < / s t r i n g > < / k e y > < v a l u e > < i n t > 4 8 1 < / i n t > < / v a l u e > < / i t e m > < i t e m > < k e y > < s t r i n g > S e c t i o n   4 :   R e f e r r a l   a n d   C o m m u n i t y   E n g a g e m e n t < / s t r i n g > < / k e y > < v a l u e > < i n t > 4 8 3 < / i n t > < / v a l u e > < / i t e m > < i t e m > < k e y > < s t r i n g > S e c t i o n   5 :   H e a l t h   I T   a n d   Q u a l i t y < / s t r i n g > < / k e y > < v a l u e > < i n t > 3 3 4 < / i n t > < / v a l u e > < / i t e m > < i t e m > < k e y > < s t r i n g > S u m < / s t r i n g > < / k e y > < v a l u e > < i n t > 8 9 < / i n t > < / v a l u e > < / i t e m > < / C o l u m n W i d t h s > < C o l u m n D i s p l a y I n d e x > < i t e m > < k e y > < s t r i n g > C o u n t s < / s t r i n g > < / k e y > < v a l u e > < i n t > 0 < / i n t > < / v a l u e > < / i t e m > < i t e m > < k e y > < s t r i n g > S e c t i o n   1 :   P e r s o n - C e n t e r e d   A p p r o a c h < / s t r i n g > < / k e y > < v a l u e > < i n t > 1 < / i n t > < / v a l u e > < / i t e m > < i t e m > < k e y > < s t r i n g > S e c t i o n   2 :   I n t e r d i s c i p l i n a r y   C a r e   T e a m   C a p a c i t y   a n d   O r g a n i z a t i o n   a n d   I n f r a s t r u c t u r e < / s t r i n g > < / k e y > < v a l u e > < i n t > 2 < / i n t > < / v a l u e > < / i t e m > < i t e m > < k e y > < s t r i n g > S e c t i o n   3 :   C a r e   M a n a g e m e n t   a n d   C a r e   P l a n n i n g < / s t r i n g > < / k e y > < v a l u e > < i n t > 3 < / i n t > < / v a l u e > < / i t e m > < i t e m > < k e y > < s t r i n g > S e c t i o n   4 :   R e f e r r a l   a n d   C o m m u n i t y   E n g a g e m e n t < / s t r i n g > < / k e y > < v a l u e > < i n t > 4 < / i n t > < / v a l u e > < / i t e m > < i t e m > < k e y > < s t r i n g > S e c t i o n   5 :   H e a l t h   I T   a n d   Q u a l i t y < / s t r i n g > < / k e y > < v a l u e > < i n t > 5 < / i n t > < / v a l u e > < / i t e m > < i t e m > < k e y > < s t r i n g > S u m < / s t r i n g > < / k e y > < v a l u e > < i n t > 6 < / i n t > < / v a l u e > < / i t e m > < / C o l u m n D i s p l a y I n d e x > < C o l u m n F r o z e n   / > < C o l u m n C h e c k e d   / > < C o l u m n F i l t e r   / > < S e l e c t i o n F i l t e r   / > < F i l t e r P a r a m e t e r s   / > < I s S o r t D e s c e n d i n g > f a l s e < / I s S o r t D e s c e n d i n g > < / T a b l e W i d g e t G r i d S e r i a l i z a t i o n > ] ] > < / C u s t o m C o n t e n t > < / G e m i n i > 
</file>

<file path=customXml/itemProps1.xml><?xml version="1.0" encoding="utf-8"?>
<ds:datastoreItem xmlns:ds="http://schemas.openxmlformats.org/officeDocument/2006/customXml" ds:itemID="{D74DAD63-8C80-43E1-BB57-E47CBE12AB61}">
  <ds:schemaRefs>
    <ds:schemaRef ds:uri="http://gemini/pivotcustomization/SandboxNonEmpty"/>
  </ds:schemaRefs>
</ds:datastoreItem>
</file>

<file path=customXml/itemProps10.xml><?xml version="1.0" encoding="utf-8"?>
<ds:datastoreItem xmlns:ds="http://schemas.openxmlformats.org/officeDocument/2006/customXml" ds:itemID="{E38B5360-DF34-4F81-ABAF-9520C327DC21}">
  <ds:schemaRefs>
    <ds:schemaRef ds:uri="http://gemini/pivotcustomization/ShowImplicitMeasures"/>
  </ds:schemaRefs>
</ds:datastoreItem>
</file>

<file path=customXml/itemProps11.xml><?xml version="1.0" encoding="utf-8"?>
<ds:datastoreItem xmlns:ds="http://schemas.openxmlformats.org/officeDocument/2006/customXml" ds:itemID="{E9AC63B7-FFB4-48BE-815B-C0BF2F65924E}">
  <ds:schemaRefs>
    <ds:schemaRef ds:uri="http://schemas.microsoft.com/sharepoint/v3/contenttype/forms"/>
  </ds:schemaRefs>
</ds:datastoreItem>
</file>

<file path=customXml/itemProps12.xml><?xml version="1.0" encoding="utf-8"?>
<ds:datastoreItem xmlns:ds="http://schemas.openxmlformats.org/officeDocument/2006/customXml" ds:itemID="{7D231B94-7CD3-4675-A68C-18DA95521203}">
  <ds:schemaRefs>
    <ds:schemaRef ds:uri="http://gemini/pivotcustomization/Diagrams"/>
  </ds:schemaRefs>
</ds:datastoreItem>
</file>

<file path=customXml/itemProps13.xml><?xml version="1.0" encoding="utf-8"?>
<ds:datastoreItem xmlns:ds="http://schemas.openxmlformats.org/officeDocument/2006/customXml" ds:itemID="{6A18D3A0-0C18-475B-8873-101EDF939BA7}">
  <ds:schemaRefs>
    <ds:schemaRef ds:uri="http://gemini/pivotcustomization/ErrorCache"/>
  </ds:schemaRefs>
</ds:datastoreItem>
</file>

<file path=customXml/itemProps14.xml><?xml version="1.0" encoding="utf-8"?>
<ds:datastoreItem xmlns:ds="http://schemas.openxmlformats.org/officeDocument/2006/customXml" ds:itemID="{DC972243-D559-49E5-95FE-0C0F75BDFF20}">
  <ds:schemaRefs>
    <ds:schemaRef ds:uri="http://gemini/pivotcustomization/IsSandboxEmbedded"/>
  </ds:schemaRefs>
</ds:datastoreItem>
</file>

<file path=customXml/itemProps15.xml><?xml version="1.0" encoding="utf-8"?>
<ds:datastoreItem xmlns:ds="http://schemas.openxmlformats.org/officeDocument/2006/customXml" ds:itemID="{9A371638-B968-49B4-BC7E-F6CC55462AD7}">
  <ds:schemaRefs>
    <ds:schemaRef ds:uri="http://gemini/pivotcustomization/ShowHidden"/>
  </ds:schemaRefs>
</ds:datastoreItem>
</file>

<file path=customXml/itemProps16.xml><?xml version="1.0" encoding="utf-8"?>
<ds:datastoreItem xmlns:ds="http://schemas.openxmlformats.org/officeDocument/2006/customXml" ds:itemID="{2A5248BC-9D00-4CC1-8CB7-903EA8C95D57}">
  <ds:schemaRefs>
    <ds:schemaRef ds:uri="http://gemini/pivotcustomization/LinkedTableUpdateMode"/>
  </ds:schemaRefs>
</ds:datastoreItem>
</file>

<file path=customXml/itemProps17.xml><?xml version="1.0" encoding="utf-8"?>
<ds:datastoreItem xmlns:ds="http://schemas.openxmlformats.org/officeDocument/2006/customXml" ds:itemID="{6B8CA038-D82B-473B-847B-543B2AC71EEF}">
  <ds:schemaRefs>
    <ds:schemaRef ds:uri="http://gemini/pivotcustomization/PowerPivotVersion"/>
  </ds:schemaRefs>
</ds:datastoreItem>
</file>

<file path=customXml/itemProps18.xml><?xml version="1.0" encoding="utf-8"?>
<ds:datastoreItem xmlns:ds="http://schemas.openxmlformats.org/officeDocument/2006/customXml" ds:itemID="{9B5010D1-11AF-4F4F-8ECC-4B3ED98CEDE2}">
  <ds:schemaRefs>
    <ds:schemaRef ds:uri="http://gemini/pivotcustomization/TableOrder"/>
  </ds:schemaRefs>
</ds:datastoreItem>
</file>

<file path=customXml/itemProps19.xml><?xml version="1.0" encoding="utf-8"?>
<ds:datastoreItem xmlns:ds="http://schemas.openxmlformats.org/officeDocument/2006/customXml" ds:itemID="{1B393723-0AB2-4B23-9301-700600AC056E}">
  <ds:schemaRefs>
    <ds:schemaRef ds:uri="http://gemini/pivotcustomization/RelationshipAutoDetectionEnabled"/>
  </ds:schemaRefs>
</ds:datastoreItem>
</file>

<file path=customXml/itemProps2.xml><?xml version="1.0" encoding="utf-8"?>
<ds:datastoreItem xmlns:ds="http://schemas.openxmlformats.org/officeDocument/2006/customXml" ds:itemID="{8745D4FC-A921-4960-A630-B22B487DBA15}">
  <ds:schemaRefs>
    <ds:schemaRef ds:uri="http://gemini/pivotcustomization/ClientWindowXML"/>
  </ds:schemaRefs>
</ds:datastoreItem>
</file>

<file path=customXml/itemProps3.xml><?xml version="1.0" encoding="utf-8"?>
<ds:datastoreItem xmlns:ds="http://schemas.openxmlformats.org/officeDocument/2006/customXml" ds:itemID="{CE59CF7F-94A8-45DD-B801-CA371C05284E}">
  <ds:schemaRefs>
    <ds:schemaRef ds:uri="http://gemini/pivotcustomization/ManualCalcMode"/>
  </ds:schemaRefs>
</ds:datastoreItem>
</file>

<file path=customXml/itemProps4.xml><?xml version="1.0" encoding="utf-8"?>
<ds:datastoreItem xmlns:ds="http://schemas.openxmlformats.org/officeDocument/2006/customXml" ds:itemID="{D5B1DE96-F2DE-4868-8B5E-3A37D0E26C90}">
  <ds:schemaRefs>
    <ds:schemaRef ds:uri="http://gemini/pivotcustomization/FormulaBarState"/>
  </ds:schemaRefs>
</ds:datastoreItem>
</file>

<file path=customXml/itemProps5.xml><?xml version="1.0" encoding="utf-8"?>
<ds:datastoreItem xmlns:ds="http://schemas.openxmlformats.org/officeDocument/2006/customXml" ds:itemID="{74A5BB2F-22DD-4F76-98D3-C8BDADC3B2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ee75ec-f42b-4d4d-9f36-f9ec9870020a"/>
    <ds:schemaRef ds:uri="23d9e47b-4b4f-49d3-908f-6db21d0d2d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6.xml><?xml version="1.0" encoding="utf-8"?>
<ds:datastoreItem xmlns:ds="http://schemas.openxmlformats.org/officeDocument/2006/customXml" ds:itemID="{EA2F6188-54F3-4EC6-B59D-C76C0605A9E6}">
  <ds:schemaRefs>
    <ds:schemaRef ds:uri="http://purl.org/dc/dcmitype/"/>
    <ds:schemaRef ds:uri="23d9e47b-4b4f-49d3-908f-6db21d0d2dbd"/>
    <ds:schemaRef ds:uri="http://schemas.microsoft.com/office/2006/documentManagement/types"/>
    <ds:schemaRef ds:uri="http://purl.org/dc/terms/"/>
    <ds:schemaRef ds:uri="http://schemas.microsoft.com/office/infopath/2007/PartnerControls"/>
    <ds:schemaRef ds:uri="3aee75ec-f42b-4d4d-9f36-f9ec9870020a"/>
    <ds:schemaRef ds:uri="http://schemas.microsoft.com/office/2006/metadata/properties"/>
    <ds:schemaRef ds:uri="http://purl.org/dc/elements/1.1/"/>
    <ds:schemaRef ds:uri="http://schemas.openxmlformats.org/package/2006/metadata/core-properties"/>
    <ds:schemaRef ds:uri="http://www.w3.org/XML/1998/namespace"/>
  </ds:schemaRefs>
</ds:datastoreItem>
</file>

<file path=customXml/itemProps7.xml><?xml version="1.0" encoding="utf-8"?>
<ds:datastoreItem xmlns:ds="http://schemas.openxmlformats.org/officeDocument/2006/customXml" ds:itemID="{A62546D8-A8F0-45B4-9037-1F45BB8D5AAF}">
  <ds:schemaRefs>
    <ds:schemaRef ds:uri="http://gemini/pivotcustomization/TableWidget"/>
  </ds:schemaRefs>
</ds:datastoreItem>
</file>

<file path=customXml/itemProps8.xml><?xml version="1.0" encoding="utf-8"?>
<ds:datastoreItem xmlns:ds="http://schemas.openxmlformats.org/officeDocument/2006/customXml" ds:itemID="{F6259A99-5A2B-4F97-A2AA-B526CEA002BE}">
  <ds:schemaRefs>
    <ds:schemaRef ds:uri="http://gemini/pivotcustomization/MeasureGridState"/>
  </ds:schemaRefs>
</ds:datastoreItem>
</file>

<file path=customXml/itemProps9.xml><?xml version="1.0" encoding="utf-8"?>
<ds:datastoreItem xmlns:ds="http://schemas.openxmlformats.org/officeDocument/2006/customXml" ds:itemID="{183BC3F5-7D62-4842-A328-8718548C3179}">
  <ds:schemaRefs>
    <ds:schemaRef ds:uri="http://gemini/pivotcustomization/TableXML_Table1172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READ FIRST_Instructions</vt:lpstr>
      <vt:lpstr>Domain 1</vt:lpstr>
      <vt:lpstr>Domain 2</vt:lpstr>
      <vt:lpstr>Domain 3</vt:lpstr>
      <vt:lpstr>Domain 4</vt:lpstr>
      <vt:lpstr>Response Summary</vt:lpstr>
      <vt:lpstr>Sheet1</vt:lpstr>
      <vt:lpstr>Reliable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RIC</dc:creator>
  <cp:keywords/>
  <dc:description/>
  <cp:lastModifiedBy>Bicott, Shannon</cp:lastModifiedBy>
  <cp:revision/>
  <dcterms:created xsi:type="dcterms:W3CDTF">2023-10-11T15:31:08Z</dcterms:created>
  <dcterms:modified xsi:type="dcterms:W3CDTF">2024-09-18T02:41:27Z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0x01010074CFE5D9AEA9AC4E88ACAF56FA7917EF</vt:lpwstr>
  </property>
</Properties>
</file>